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Share_all\17025(2017ใช้งาน)\17025 ver.2017 (ISO) MARCH 2021\5. Form2017\"/>
    </mc:Choice>
  </mc:AlternateContent>
  <xr:revisionPtr revIDLastSave="0" documentId="13_ncr:1_{67868F57-B17E-4C30-919D-E7E288B00C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รอกข้อมูล" sheetId="1" r:id="rId1"/>
  </sheets>
  <definedNames>
    <definedName name="data">กรอกข้อมูล!$A$1:$BM$2</definedName>
    <definedName name="_xlnm.Print_Area" localSheetId="0">กรอกข้อมูล!$A$1:$AI$62</definedName>
  </definedNames>
  <calcPr calcId="191029"/>
</workbook>
</file>

<file path=xl/calcChain.xml><?xml version="1.0" encoding="utf-8"?>
<calcChain xmlns="http://schemas.openxmlformats.org/spreadsheetml/2006/main">
  <c r="BQ2" i="1" l="1"/>
  <c r="BP2" i="1"/>
  <c r="BO2" i="1"/>
  <c r="BH2" i="1"/>
  <c r="AT109" i="1"/>
  <c r="AT108" i="1"/>
  <c r="AT107" i="1"/>
  <c r="AT106" i="1"/>
  <c r="AT105" i="1"/>
  <c r="AT104" i="1"/>
  <c r="AT103" i="1"/>
  <c r="AT102" i="1"/>
  <c r="AT101" i="1"/>
  <c r="AT100" i="1"/>
  <c r="AT99" i="1"/>
  <c r="AT98" i="1"/>
  <c r="AT97" i="1"/>
  <c r="AT96" i="1"/>
  <c r="AT95" i="1"/>
  <c r="AT94" i="1"/>
  <c r="AT93" i="1"/>
  <c r="AT92" i="1"/>
  <c r="AT91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BN2" i="1"/>
  <c r="P2" i="1"/>
  <c r="M2" i="1"/>
  <c r="O2" i="1"/>
  <c r="BM2" i="1"/>
  <c r="BL2" i="1"/>
  <c r="BK2" i="1"/>
  <c r="AU2" i="1"/>
  <c r="AR2" i="1"/>
  <c r="BJ2" i="1"/>
  <c r="BI2" i="1"/>
  <c r="BG2" i="1"/>
  <c r="BF2" i="1"/>
  <c r="BE2" i="1"/>
  <c r="BD2" i="1"/>
  <c r="BC2" i="1"/>
  <c r="BB2" i="1"/>
  <c r="BA2" i="1"/>
  <c r="AZ2" i="1"/>
  <c r="AY2" i="1"/>
  <c r="AX2" i="1"/>
  <c r="AW2" i="1"/>
  <c r="AV2" i="1"/>
  <c r="AT2" i="1"/>
  <c r="AS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N2" i="1"/>
  <c r="L2" i="1"/>
  <c r="K2" i="1"/>
  <c r="J2" i="1"/>
  <c r="I2" i="1"/>
  <c r="H2" i="1"/>
  <c r="G2" i="1"/>
  <c r="F2" i="1"/>
  <c r="E2" i="1"/>
  <c r="D2" i="1"/>
  <c r="C2" i="1"/>
  <c r="B2" i="1"/>
  <c r="A2" i="1"/>
  <c r="AP79" i="1"/>
  <c r="AP78" i="1"/>
  <c r="AP77" i="1"/>
  <c r="AP76" i="1"/>
  <c r="AP75" i="1"/>
  <c r="AP74" i="1"/>
  <c r="AP73" i="1"/>
  <c r="AP72" i="1"/>
  <c r="AP71" i="1"/>
  <c r="AL71" i="1"/>
  <c r="AG51" i="1" l="1"/>
  <c r="AG52" i="1" s="1"/>
  <c r="AG53" i="1" s="1"/>
</calcChain>
</file>

<file path=xl/sharedStrings.xml><?xml version="1.0" encoding="utf-8"?>
<sst xmlns="http://schemas.openxmlformats.org/spreadsheetml/2006/main" count="312" uniqueCount="246">
  <si>
    <t>แบบคำร้องขอส่งวิเคราะห์ตัวอย่างปุ๋ยเคมี ( ลูกค้าภายนอก )</t>
  </si>
  <si>
    <t xml:space="preserve">วันที่ </t>
  </si>
  <si>
    <t>เดือน</t>
  </si>
  <si>
    <t>พ.ศ.</t>
  </si>
  <si>
    <t xml:space="preserve">โทรศัพท์ </t>
  </si>
  <si>
    <t>ปุ๋ยเคมีสูตร</t>
  </si>
  <si>
    <t xml:space="preserve"> ชื่อสามัญ</t>
  </si>
  <si>
    <t>ชื่อการค้า</t>
  </si>
  <si>
    <t>เครื่องหมายการค้า(ตรา)</t>
  </si>
  <si>
    <t>วัตถุส่วนประกอบของปุ๋ย</t>
  </si>
  <si>
    <t>ผลิต</t>
  </si>
  <si>
    <t>ประเทศ</t>
  </si>
  <si>
    <t>สั่งจาก</t>
  </si>
  <si>
    <t>ลักษณะ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</si>
  <si>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</si>
  <si>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</si>
  <si>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</si>
  <si>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</si>
  <si>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</si>
  <si>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</si>
  <si>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</si>
  <si>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</si>
  <si>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</si>
  <si>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</si>
  <si>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</si>
  <si>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การรับใบรายงาน</t>
  </si>
  <si>
    <t>รายการวิเคราะห์</t>
  </si>
  <si>
    <t>การรายงานผลวิเคราะห์</t>
  </si>
  <si>
    <t>Vat 7%</t>
  </si>
  <si>
    <t>ราคารวมทั้งสิ้น</t>
  </si>
  <si>
    <t>1.28.01</t>
  </si>
  <si>
    <t>1.12.01</t>
  </si>
  <si>
    <t>1.25.01</t>
  </si>
  <si>
    <t>1.04.01</t>
  </si>
  <si>
    <t>1.02.01</t>
  </si>
  <si>
    <t>1.26.01</t>
  </si>
  <si>
    <t>1.03.01</t>
  </si>
  <si>
    <t>1.01.01</t>
  </si>
  <si>
    <t>1.05.01</t>
  </si>
  <si>
    <t>1.06.01</t>
  </si>
  <si>
    <t>1.07.01</t>
  </si>
  <si>
    <t>1.08.01</t>
  </si>
  <si>
    <t>1.09.01</t>
  </si>
  <si>
    <t>1.10.01</t>
  </si>
  <si>
    <t>1.11.01</t>
  </si>
  <si>
    <t>ปริมาณ</t>
  </si>
  <si>
    <t>Date</t>
  </si>
  <si>
    <t>Month</t>
  </si>
  <si>
    <t>Year</t>
  </si>
  <si>
    <t>Name</t>
  </si>
  <si>
    <t>Tel</t>
  </si>
  <si>
    <t>Formula</t>
  </si>
  <si>
    <t>Fert_name</t>
  </si>
  <si>
    <t>Trade</t>
  </si>
  <si>
    <t>Sign</t>
  </si>
  <si>
    <t>Component</t>
  </si>
  <si>
    <t>Mfg</t>
  </si>
  <si>
    <t>Country</t>
  </si>
  <si>
    <t>From</t>
  </si>
  <si>
    <t>MfgCountry</t>
  </si>
  <si>
    <t>Objective</t>
  </si>
  <si>
    <t>Type</t>
  </si>
  <si>
    <t>Appearance</t>
  </si>
  <si>
    <t>BB</t>
  </si>
  <si>
    <t>Color</t>
  </si>
  <si>
    <t>Quantity</t>
  </si>
  <si>
    <t>Report</t>
  </si>
  <si>
    <t>ReportAddress</t>
  </si>
  <si>
    <t>FastReport</t>
  </si>
  <si>
    <t>Prepare</t>
  </si>
  <si>
    <t>TN</t>
  </si>
  <si>
    <t>AN</t>
  </si>
  <si>
    <t>NN</t>
  </si>
  <si>
    <t>UN</t>
  </si>
  <si>
    <t>TP</t>
  </si>
  <si>
    <t>WP</t>
  </si>
  <si>
    <t>AP</t>
  </si>
  <si>
    <t>WK</t>
  </si>
  <si>
    <t>MC</t>
  </si>
  <si>
    <t>pH</t>
  </si>
  <si>
    <t>Size</t>
  </si>
  <si>
    <t>SpGr</t>
  </si>
  <si>
    <t>OM</t>
  </si>
  <si>
    <t>Rep_Name</t>
  </si>
  <si>
    <t>add1</t>
  </si>
  <si>
    <t>Vessel</t>
  </si>
  <si>
    <t>Email</t>
  </si>
  <si>
    <t>ขาว</t>
  </si>
  <si>
    <t>ดำ</t>
  </si>
  <si>
    <t>น้ำตาล</t>
  </si>
  <si>
    <t>เขียว</t>
  </si>
  <si>
    <t>แดง</t>
  </si>
  <si>
    <t>ส้ม</t>
  </si>
  <si>
    <t>ชมพู</t>
  </si>
  <si>
    <t>ฟ้า</t>
  </si>
  <si>
    <t>เหลือง</t>
  </si>
  <si>
    <t>ม่วง</t>
  </si>
  <si>
    <t>น้ำเงิน</t>
  </si>
  <si>
    <t>ค่าเตรียม</t>
  </si>
  <si>
    <t>Biuret</t>
  </si>
  <si>
    <t>B</t>
  </si>
  <si>
    <t>ธันวาคม</t>
  </si>
  <si>
    <t>ค่าการเตรียมตัวอย่าง</t>
  </si>
  <si>
    <t>ราคา</t>
  </si>
  <si>
    <t>Cl</t>
  </si>
  <si>
    <t>สถานที่ทำการ</t>
  </si>
  <si>
    <t xml:space="preserve">ในนาม/ตัวแทนของ </t>
  </si>
  <si>
    <t>บุคลากร</t>
  </si>
  <si>
    <t>เครื่องมือ</t>
  </si>
  <si>
    <t>ปริมาณงาน</t>
  </si>
  <si>
    <t>สรุป</t>
  </si>
  <si>
    <t>สารเคมี</t>
  </si>
  <si>
    <t>ข้าพเจ้าขอรับรองว่าข้อความข้างต้นถูกต้องตามความเป็นจริง และจะไม่แก้ไขเปลี่ยนแปลงข้อความใดๆในภายหลัง</t>
  </si>
  <si>
    <t>รวม</t>
  </si>
  <si>
    <t>- เก็บรักษาตัวอย่างที่อุณหภูมิห้อง เป็นเวลา 6 เดือนนับจากวันออกรายงานผล</t>
  </si>
  <si>
    <t>ห้องปฏิบัติการ บริษัทไทยเซ็นทรัลเคมี จำกัด (มหาชน) จังหวัดสมุทรปราการ</t>
  </si>
  <si>
    <t>เชิงเดี่ยว</t>
  </si>
  <si>
    <t>เชิงประกอบ</t>
  </si>
  <si>
    <t>เชิงผสม</t>
  </si>
  <si>
    <t>ธาตุอาหารรอง-เสริม</t>
  </si>
  <si>
    <t>เม็ด</t>
  </si>
  <si>
    <t>เกล็ด</t>
  </si>
  <si>
    <t>ผง</t>
  </si>
  <si>
    <t>ปุ๋ยน้ำ</t>
  </si>
  <si>
    <t>ชนิด</t>
  </si>
  <si>
    <t>B/B</t>
  </si>
  <si>
    <t>ขึ้นทะเบียน</t>
  </si>
  <si>
    <t>ตรวจสอบคุณภาพ</t>
  </si>
  <si>
    <t>ถุงพลาสติก</t>
  </si>
  <si>
    <t>กล่อง</t>
  </si>
  <si>
    <t>ขวดแก้ว</t>
  </si>
  <si>
    <t>ขวดพลาสติก</t>
  </si>
  <si>
    <t>อื่นๆ</t>
  </si>
  <si>
    <t xml:space="preserve">ระบุ </t>
  </si>
  <si>
    <t>รับด้วยตนเอง</t>
  </si>
  <si>
    <t>ส่งทางไปรษณีย์</t>
  </si>
  <si>
    <t>ปกติ ( 15 วัน )</t>
  </si>
  <si>
    <t>ด่วน ( 7 วัน )</t>
  </si>
  <si>
    <t>ประเภท</t>
  </si>
  <si>
    <t>ภาชนะบรรจุ</t>
  </si>
  <si>
    <t xml:space="preserve">เลขที่รับ </t>
  </si>
  <si>
    <t>วันที่</t>
  </si>
  <si>
    <t>ผู้รับตัวอย่าง</t>
  </si>
  <si>
    <t>ปกติ</t>
  </si>
  <si>
    <t>ผิดปกติ</t>
  </si>
  <si>
    <t>พร้อม</t>
  </si>
  <si>
    <t>ไม่พร้อม</t>
  </si>
  <si>
    <t>สภาพตัวอย่าง</t>
  </si>
  <si>
    <t>รับวิเคราะห์</t>
  </si>
  <si>
    <t>ไม่รับวิเคราะห์</t>
  </si>
  <si>
    <t>นัดรับผลวิเคราะห์วันที่</t>
  </si>
  <si>
    <t>ลงชื่อผู้ส่ง ( ตัวบรรจง )</t>
  </si>
  <si>
    <t>1.17.01</t>
  </si>
  <si>
    <t>มีความประสงค์ส่งวิเคราะห์ปุ๋ยเคมีเพื่อ</t>
  </si>
  <si>
    <t>1 ลิตร</t>
  </si>
  <si>
    <t>1 ก.ก.</t>
  </si>
  <si>
    <t>สี ระบุ</t>
  </si>
  <si>
    <t>TMg</t>
  </si>
  <si>
    <t>WMg</t>
  </si>
  <si>
    <t>TS</t>
  </si>
  <si>
    <t>WS</t>
  </si>
  <si>
    <t>WB</t>
  </si>
  <si>
    <t>TFe</t>
  </si>
  <si>
    <t>WFe</t>
  </si>
  <si>
    <t>TCu</t>
  </si>
  <si>
    <t>WCu</t>
  </si>
  <si>
    <t>TZn</t>
  </si>
  <si>
    <t>WZn</t>
  </si>
  <si>
    <t>TMn</t>
  </si>
  <si>
    <t>WMn</t>
  </si>
  <si>
    <t>OC</t>
  </si>
  <si>
    <t>WMo</t>
  </si>
  <si>
    <t>TMo</t>
  </si>
  <si>
    <r>
      <t xml:space="preserve">- </t>
    </r>
    <r>
      <rPr>
        <vertAlign val="superscript"/>
        <sz val="12"/>
        <color theme="1"/>
        <rFont val="Angsana New"/>
        <family val="1"/>
      </rPr>
      <t>1</t>
    </r>
    <r>
      <rPr>
        <sz val="12"/>
        <color theme="1"/>
        <rFont val="Angsana New"/>
        <family val="1"/>
      </rPr>
      <t xml:space="preserve"> ประกาศกระทรวงเกษตรและสหกรณ์ เรื่อง กำหนดกรรมวิธีวิเคราะห์ปุ๋ยเคมี พ.ศ.2559</t>
    </r>
  </si>
  <si>
    <r>
      <t xml:space="preserve">- </t>
    </r>
    <r>
      <rPr>
        <vertAlign val="superscript"/>
        <sz val="12"/>
        <color theme="1"/>
        <rFont val="Angsana New"/>
        <family val="1"/>
      </rPr>
      <t>2</t>
    </r>
    <r>
      <rPr>
        <sz val="12"/>
        <color theme="1"/>
        <rFont val="Angsana New"/>
        <family val="1"/>
      </rPr>
      <t xml:space="preserve"> In-house method : ประกาศกระทรวงเกษตรและสหกรณ์ เรื่อง กำหนดกรรมวิธีวิเคราะห์ปุ๋ยเคมี พ.ศ.2559</t>
    </r>
  </si>
  <si>
    <t>1.15.01</t>
  </si>
  <si>
    <t>TCa</t>
  </si>
  <si>
    <t>WCa</t>
  </si>
  <si>
    <t>1.14.01</t>
  </si>
  <si>
    <t>1.13.01</t>
  </si>
  <si>
    <t>1.21.01</t>
  </si>
  <si>
    <t>1.16.01</t>
  </si>
  <si>
    <t>1.19.01</t>
  </si>
  <si>
    <t>1.18.01</t>
  </si>
  <si>
    <t>1.24.01</t>
  </si>
  <si>
    <t>1.22.01</t>
  </si>
  <si>
    <t>ชื่อ-สกุล</t>
  </si>
  <si>
    <t>สถานที่จัดส่ง (กรณีไม่ใช่ที่อยู่ด้านบน)</t>
  </si>
  <si>
    <t>วิธีทดสอบ</t>
  </si>
  <si>
    <t>Total Nitrogen , TN</t>
  </si>
  <si>
    <t>Ammonium Nitrogen , AN</t>
  </si>
  <si>
    <t>Nitrate Nitrogen , NN</t>
  </si>
  <si>
    <t>Urea Nitrogen , UN</t>
  </si>
  <si>
    <t>Biuret / Biuret Nitrogen</t>
  </si>
  <si>
    <t>Moisture Content , MC</t>
  </si>
  <si>
    <t>Particle Size</t>
  </si>
  <si>
    <t>Specific Gravity , Sp.Gr.</t>
  </si>
  <si>
    <t>Total Magnesium / Magnesium Oxide</t>
  </si>
  <si>
    <t>Water Soluble Magnesium</t>
  </si>
  <si>
    <t>Total Calcium / Calcium Oxide</t>
  </si>
  <si>
    <t>Water Soluble Calcium</t>
  </si>
  <si>
    <t>Total Sulfur</t>
  </si>
  <si>
    <t>Water Soluble Sulfur</t>
  </si>
  <si>
    <t>Boron</t>
  </si>
  <si>
    <t>Water Soluble Boron</t>
  </si>
  <si>
    <t>Total Iron</t>
  </si>
  <si>
    <t>Water Soluble Iron</t>
  </si>
  <si>
    <t>Total Copper</t>
  </si>
  <si>
    <t>Water Soluble Copper</t>
  </si>
  <si>
    <t>Total Zinc</t>
  </si>
  <si>
    <t>Water Soluble Zinc</t>
  </si>
  <si>
    <t>Total Manganese</t>
  </si>
  <si>
    <t>Water Soluble Manganese</t>
  </si>
  <si>
    <t>Organic Matter</t>
  </si>
  <si>
    <t>Organic Carbon</t>
  </si>
  <si>
    <t>Chloride</t>
  </si>
  <si>
    <t>Total Molybdenum</t>
  </si>
  <si>
    <t>Water Soluble Molybdenum</t>
  </si>
  <si>
    <t>Tca</t>
  </si>
  <si>
    <t>Rec_By</t>
  </si>
  <si>
    <t>Rec_Date</t>
  </si>
  <si>
    <t>ID</t>
  </si>
  <si>
    <t>เกล็ดผง</t>
  </si>
  <si>
    <r>
      <t>Total Phosphorus , T-P</t>
    </r>
    <r>
      <rPr>
        <vertAlign val="subscript"/>
        <sz val="12"/>
        <color theme="1"/>
        <rFont val="Angsana New"/>
        <family val="1"/>
      </rPr>
      <t>2</t>
    </r>
    <r>
      <rPr>
        <sz val="12"/>
        <color theme="1"/>
        <rFont val="Angsana New"/>
        <family val="1"/>
      </rPr>
      <t>O</t>
    </r>
    <r>
      <rPr>
        <vertAlign val="subscript"/>
        <sz val="12"/>
        <color theme="1"/>
        <rFont val="Angsana New"/>
        <family val="1"/>
      </rPr>
      <t>5</t>
    </r>
  </si>
  <si>
    <r>
      <t>Water Soluble Phosphorus , W-P</t>
    </r>
    <r>
      <rPr>
        <vertAlign val="subscript"/>
        <sz val="12"/>
        <color theme="1"/>
        <rFont val="Angsana New"/>
        <family val="1"/>
      </rPr>
      <t>2</t>
    </r>
    <r>
      <rPr>
        <sz val="12"/>
        <color theme="1"/>
        <rFont val="Angsana New"/>
        <family val="1"/>
      </rPr>
      <t>O</t>
    </r>
    <r>
      <rPr>
        <vertAlign val="subscript"/>
        <sz val="12"/>
        <color theme="1"/>
        <rFont val="Angsana New"/>
        <family val="1"/>
      </rPr>
      <t>5</t>
    </r>
  </si>
  <si>
    <r>
      <t>Available Phosphorus , A-P</t>
    </r>
    <r>
      <rPr>
        <vertAlign val="subscript"/>
        <sz val="12"/>
        <color theme="1"/>
        <rFont val="Angsana New"/>
        <family val="1"/>
      </rPr>
      <t>2</t>
    </r>
    <r>
      <rPr>
        <sz val="12"/>
        <color theme="1"/>
        <rFont val="Angsana New"/>
        <family val="1"/>
      </rPr>
      <t>O</t>
    </r>
    <r>
      <rPr>
        <vertAlign val="subscript"/>
        <sz val="12"/>
        <color theme="1"/>
        <rFont val="Angsana New"/>
        <family val="1"/>
      </rPr>
      <t>5</t>
    </r>
  </si>
  <si>
    <r>
      <t>Water Soluble Potassium , W-K</t>
    </r>
    <r>
      <rPr>
        <vertAlign val="subscript"/>
        <sz val="12"/>
        <color theme="1"/>
        <rFont val="Angsana New"/>
        <family val="1"/>
      </rPr>
      <t>2</t>
    </r>
    <r>
      <rPr>
        <sz val="12"/>
        <color theme="1"/>
        <rFont val="Angsana New"/>
        <family val="1"/>
      </rPr>
      <t>O</t>
    </r>
  </si>
  <si>
    <t>Citrate Insoluble Phosphorus , CIP</t>
  </si>
  <si>
    <t>CIP</t>
  </si>
  <si>
    <t>Total Cobalt</t>
  </si>
  <si>
    <t>Water Soluble Cobalt</t>
  </si>
  <si>
    <t>Fineness</t>
  </si>
  <si>
    <t>1.27.01</t>
  </si>
  <si>
    <t>1.20.01</t>
  </si>
  <si>
    <t>Tco</t>
  </si>
  <si>
    <t>Wco</t>
  </si>
  <si>
    <t>TCo</t>
  </si>
  <si>
    <t>WCo</t>
  </si>
  <si>
    <t>mesh</t>
  </si>
  <si>
    <t>อัดเม็ด</t>
  </si>
  <si>
    <t>-</t>
  </si>
  <si>
    <t>ธาตุอาหารรอง</t>
  </si>
  <si>
    <t>ธาตุอาหารเสริม</t>
  </si>
  <si>
    <r>
      <t xml:space="preserve">  P3-6 </t>
    </r>
    <r>
      <rPr>
        <vertAlign val="superscript"/>
        <sz val="12"/>
        <color theme="1"/>
        <rFont val="Angsana New"/>
        <family val="1"/>
      </rPr>
      <t>3</t>
    </r>
  </si>
  <si>
    <r>
      <t xml:space="preserve">- </t>
    </r>
    <r>
      <rPr>
        <vertAlign val="superscript"/>
        <sz val="12"/>
        <color theme="1"/>
        <rFont val="Angsana New"/>
        <family val="1"/>
      </rPr>
      <t>3</t>
    </r>
    <r>
      <rPr>
        <sz val="12"/>
        <color theme="1"/>
        <rFont val="Angsana New"/>
        <family val="1"/>
      </rPr>
      <t xml:space="preserve"> คู่มือวิเคราะห์ปุ๋ยเคมี : ธาตุอาหารรอง ธาตุอาหารเสริม ในรูปที่ละลายน้ำได้ และสารหนู พ.ศ. 2565</t>
    </r>
  </si>
  <si>
    <t>PPD-L-FM-QM-111 Rev.01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</si>
</sst>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Tahoma"/>
      <family val="2"/>
      <charset val="222"/>
      <scheme val="minor"/>
    </font>
    <font>
      <u/>
      <sz val="12"/>
      <color theme="1"/>
      <name val="Angsana New"/>
      <family val="1"/>
    </font>
    <font>
      <b/>
      <sz val="12"/>
      <color theme="1"/>
      <name val="Angsana New"/>
      <family val="1"/>
    </font>
    <font>
      <sz val="12"/>
      <color rgb="FF000000"/>
      <name val="Angsana New"/>
      <family val="1"/>
    </font>
    <font>
      <sz val="12"/>
      <color theme="1"/>
      <name val="Angsana New"/>
      <family val="1"/>
    </font>
    <font>
      <vertAlign val="superscript"/>
      <sz val="12"/>
      <color theme="1"/>
      <name val="Angsana New"/>
      <family val="1"/>
    </font>
    <font>
      <sz val="12"/>
      <color theme="1"/>
      <name val="Angsana New"/>
      <family val="1"/>
      <charset val="222"/>
    </font>
    <font>
      <u/>
      <sz val="12"/>
      <color theme="1"/>
      <name val="Angsana New"/>
      <family val="1"/>
      <charset val="222"/>
    </font>
    <font>
      <sz val="12"/>
      <color theme="1"/>
      <name val="Angsana New"/>
      <family val="1"/>
      <charset val="2"/>
    </font>
    <font>
      <u/>
      <sz val="11"/>
      <color theme="10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sz val="12"/>
      <color theme="1"/>
      <name val="Tahoma"/>
      <family val="2"/>
      <scheme val="minor"/>
    </font>
    <font>
      <u/>
      <sz val="12"/>
      <color theme="10"/>
      <name val="Tahoma"/>
      <family val="2"/>
      <charset val="222"/>
      <scheme val="minor"/>
    </font>
    <font>
      <vertAlign val="subscript"/>
      <sz val="12"/>
      <color theme="1"/>
      <name val="Angsana New"/>
      <family val="1"/>
    </font>
    <font>
      <sz val="10"/>
      <color theme="1"/>
      <name val="Angsana New"/>
      <family val="1"/>
      <charset val="222"/>
    </font>
    <font>
      <u/>
      <sz val="10"/>
      <color theme="1"/>
      <name val="Angsana New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31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2" fillId="0" borderId="0" xfId="0" applyFont="1"/>
    <xf numFmtId="0" fontId="4" fillId="0" borderId="0" xfId="0" quotePrefix="1" applyFont="1"/>
    <xf numFmtId="0" fontId="4" fillId="0" borderId="5" xfId="0" quotePrefix="1" applyFont="1" applyBorder="1"/>
    <xf numFmtId="0" fontId="4" fillId="0" borderId="5" xfId="0" applyFont="1" applyBorder="1" applyAlignment="1">
      <alignment vertical="center"/>
    </xf>
    <xf numFmtId="0" fontId="4" fillId="0" borderId="5" xfId="0" applyFont="1" applyBorder="1"/>
    <xf numFmtId="49" fontId="6" fillId="0" borderId="5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/>
    <xf numFmtId="0" fontId="4" fillId="0" borderId="4" xfId="0" applyFont="1" applyBorder="1" applyAlignment="1">
      <alignment horizontal="left" vertical="top"/>
    </xf>
    <xf numFmtId="0" fontId="6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readingOrder="1"/>
    </xf>
    <xf numFmtId="0" fontId="6" fillId="0" borderId="0" xfId="0" applyFont="1" applyAlignment="1">
      <alignment horizontal="right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3" fillId="0" borderId="0" xfId="0" applyFont="1" applyAlignment="1">
      <alignment readingOrder="1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30" xfId="0" applyFont="1" applyBorder="1" applyAlignment="1">
      <alignment horizontal="left" vertical="top"/>
    </xf>
    <xf numFmtId="0" fontId="4" fillId="0" borderId="30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5" fillId="0" borderId="30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 vertical="center"/>
    </xf>
    <xf numFmtId="0" fontId="4" fillId="0" borderId="33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34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horizontal="left" vertical="top"/>
    </xf>
    <xf numFmtId="0" fontId="4" fillId="0" borderId="13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49" fontId="4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49" fontId="6" fillId="3" borderId="28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 readingOrder="1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49" fontId="6" fillId="2" borderId="28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6" fillId="2" borderId="28" xfId="0" applyNumberFormat="1" applyFont="1" applyFill="1" applyBorder="1" applyAlignment="1" applyProtection="1">
      <alignment horizontal="left" vertical="center"/>
      <protection locked="0"/>
    </xf>
    <xf numFmtId="49" fontId="14" fillId="2" borderId="28" xfId="0" applyNumberFormat="1" applyFont="1" applyFill="1" applyBorder="1" applyAlignment="1" applyProtection="1">
      <alignment horizontal="left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8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0" fontId="4" fillId="0" borderId="29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4" fontId="4" fillId="0" borderId="24" xfId="0" applyNumberFormat="1" applyFont="1" applyBorder="1" applyAlignment="1">
      <alignment horizontal="right" vertical="center"/>
    </xf>
    <xf numFmtId="4" fontId="4" fillId="0" borderId="25" xfId="0" applyNumberFormat="1" applyFont="1" applyBorder="1" applyAlignment="1">
      <alignment horizontal="right" vertical="center"/>
    </xf>
    <xf numFmtId="4" fontId="4" fillId="0" borderId="26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4" fontId="4" fillId="0" borderId="2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4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12" fillId="2" borderId="28" xfId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49" fontId="7" fillId="0" borderId="0" xfId="0" applyNumberFormat="1" applyFont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3333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0</xdr:row>
          <xdr:rowOff>0</xdr:rowOff>
        </xdr:from>
        <xdr:to>
          <xdr:col>5</xdr:col>
          <xdr:colOff>60960</xdr:colOff>
          <xdr:row>0</xdr:row>
          <xdr:rowOff>0</xdr:rowOff>
        </xdr:to>
        <xdr:sp macro="" textlink="">
          <xdr:nvSpPr>
            <xdr:cNvPr id="1115" name="OptionButton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99060</xdr:colOff>
          <xdr:row>0</xdr:row>
          <xdr:rowOff>0</xdr:rowOff>
        </xdr:from>
        <xdr:to>
          <xdr:col>10</xdr:col>
          <xdr:colOff>137160</xdr:colOff>
          <xdr:row>0</xdr:row>
          <xdr:rowOff>0</xdr:rowOff>
        </xdr:to>
        <xdr:sp macro="" textlink="">
          <xdr:nvSpPr>
            <xdr:cNvPr id="1116" name="OptionButton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27</xdr:row>
          <xdr:rowOff>45720</xdr:rowOff>
        </xdr:from>
        <xdr:to>
          <xdr:col>0</xdr:col>
          <xdr:colOff>152400</xdr:colOff>
          <xdr:row>27</xdr:row>
          <xdr:rowOff>175260</xdr:rowOff>
        </xdr:to>
        <xdr:sp macro="" textlink="">
          <xdr:nvSpPr>
            <xdr:cNvPr id="1152" name="ChkB1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28</xdr:row>
          <xdr:rowOff>38100</xdr:rowOff>
        </xdr:from>
        <xdr:to>
          <xdr:col>0</xdr:col>
          <xdr:colOff>152400</xdr:colOff>
          <xdr:row>28</xdr:row>
          <xdr:rowOff>167640</xdr:rowOff>
        </xdr:to>
        <xdr:sp macro="" textlink="">
          <xdr:nvSpPr>
            <xdr:cNvPr id="1157" name="ChkB2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29</xdr:row>
          <xdr:rowOff>45720</xdr:rowOff>
        </xdr:from>
        <xdr:to>
          <xdr:col>0</xdr:col>
          <xdr:colOff>152400</xdr:colOff>
          <xdr:row>29</xdr:row>
          <xdr:rowOff>175260</xdr:rowOff>
        </xdr:to>
        <xdr:sp macro="" textlink="">
          <xdr:nvSpPr>
            <xdr:cNvPr id="1159" name="ChkB3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30</xdr:row>
          <xdr:rowOff>45720</xdr:rowOff>
        </xdr:from>
        <xdr:to>
          <xdr:col>0</xdr:col>
          <xdr:colOff>152400</xdr:colOff>
          <xdr:row>30</xdr:row>
          <xdr:rowOff>175260</xdr:rowOff>
        </xdr:to>
        <xdr:sp macro="" textlink="">
          <xdr:nvSpPr>
            <xdr:cNvPr id="1164" name="CB4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31</xdr:row>
          <xdr:rowOff>38100</xdr:rowOff>
        </xdr:from>
        <xdr:to>
          <xdr:col>0</xdr:col>
          <xdr:colOff>152400</xdr:colOff>
          <xdr:row>31</xdr:row>
          <xdr:rowOff>167640</xdr:rowOff>
        </xdr:to>
        <xdr:sp macro="" textlink="">
          <xdr:nvSpPr>
            <xdr:cNvPr id="1165" name="CB5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32</xdr:row>
          <xdr:rowOff>45720</xdr:rowOff>
        </xdr:from>
        <xdr:to>
          <xdr:col>0</xdr:col>
          <xdr:colOff>152400</xdr:colOff>
          <xdr:row>32</xdr:row>
          <xdr:rowOff>175260</xdr:rowOff>
        </xdr:to>
        <xdr:sp macro="" textlink="">
          <xdr:nvSpPr>
            <xdr:cNvPr id="1166" name="CB6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33</xdr:row>
          <xdr:rowOff>45720</xdr:rowOff>
        </xdr:from>
        <xdr:to>
          <xdr:col>0</xdr:col>
          <xdr:colOff>152400</xdr:colOff>
          <xdr:row>33</xdr:row>
          <xdr:rowOff>175260</xdr:rowOff>
        </xdr:to>
        <xdr:sp macro="" textlink="">
          <xdr:nvSpPr>
            <xdr:cNvPr id="1167" name="CB7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34</xdr:row>
          <xdr:rowOff>38100</xdr:rowOff>
        </xdr:from>
        <xdr:to>
          <xdr:col>0</xdr:col>
          <xdr:colOff>152400</xdr:colOff>
          <xdr:row>34</xdr:row>
          <xdr:rowOff>167640</xdr:rowOff>
        </xdr:to>
        <xdr:sp macro="" textlink="">
          <xdr:nvSpPr>
            <xdr:cNvPr id="1168" name="CB8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36</xdr:row>
          <xdr:rowOff>45720</xdr:rowOff>
        </xdr:from>
        <xdr:to>
          <xdr:col>0</xdr:col>
          <xdr:colOff>152400</xdr:colOff>
          <xdr:row>36</xdr:row>
          <xdr:rowOff>175260</xdr:rowOff>
        </xdr:to>
        <xdr:sp macro="" textlink="">
          <xdr:nvSpPr>
            <xdr:cNvPr id="1170" name="CB10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37</xdr:row>
          <xdr:rowOff>38100</xdr:rowOff>
        </xdr:from>
        <xdr:to>
          <xdr:col>0</xdr:col>
          <xdr:colOff>152400</xdr:colOff>
          <xdr:row>37</xdr:row>
          <xdr:rowOff>167640</xdr:rowOff>
        </xdr:to>
        <xdr:sp macro="" textlink="">
          <xdr:nvSpPr>
            <xdr:cNvPr id="1171" name="CB11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38</xdr:row>
          <xdr:rowOff>45720</xdr:rowOff>
        </xdr:from>
        <xdr:to>
          <xdr:col>0</xdr:col>
          <xdr:colOff>152400</xdr:colOff>
          <xdr:row>38</xdr:row>
          <xdr:rowOff>175260</xdr:rowOff>
        </xdr:to>
        <xdr:sp macro="" textlink="">
          <xdr:nvSpPr>
            <xdr:cNvPr id="1172" name="CB12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39</xdr:row>
          <xdr:rowOff>45720</xdr:rowOff>
        </xdr:from>
        <xdr:to>
          <xdr:col>0</xdr:col>
          <xdr:colOff>152400</xdr:colOff>
          <xdr:row>39</xdr:row>
          <xdr:rowOff>175260</xdr:rowOff>
        </xdr:to>
        <xdr:sp macro="" textlink="">
          <xdr:nvSpPr>
            <xdr:cNvPr id="1173" name="CB13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40</xdr:row>
          <xdr:rowOff>38100</xdr:rowOff>
        </xdr:from>
        <xdr:to>
          <xdr:col>0</xdr:col>
          <xdr:colOff>152400</xdr:colOff>
          <xdr:row>40</xdr:row>
          <xdr:rowOff>167640</xdr:rowOff>
        </xdr:to>
        <xdr:sp macro="" textlink="">
          <xdr:nvSpPr>
            <xdr:cNvPr id="1174" name="CB14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41</xdr:row>
          <xdr:rowOff>45720</xdr:rowOff>
        </xdr:from>
        <xdr:to>
          <xdr:col>0</xdr:col>
          <xdr:colOff>152400</xdr:colOff>
          <xdr:row>41</xdr:row>
          <xdr:rowOff>175260</xdr:rowOff>
        </xdr:to>
        <xdr:sp macro="" textlink="">
          <xdr:nvSpPr>
            <xdr:cNvPr id="1175" name="CB15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42</xdr:row>
          <xdr:rowOff>45720</xdr:rowOff>
        </xdr:from>
        <xdr:to>
          <xdr:col>0</xdr:col>
          <xdr:colOff>152400</xdr:colOff>
          <xdr:row>42</xdr:row>
          <xdr:rowOff>175260</xdr:rowOff>
        </xdr:to>
        <xdr:sp macro="" textlink="">
          <xdr:nvSpPr>
            <xdr:cNvPr id="1176" name="CB16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43</xdr:row>
          <xdr:rowOff>38100</xdr:rowOff>
        </xdr:from>
        <xdr:to>
          <xdr:col>0</xdr:col>
          <xdr:colOff>152400</xdr:colOff>
          <xdr:row>43</xdr:row>
          <xdr:rowOff>167640</xdr:rowOff>
        </xdr:to>
        <xdr:sp macro="" textlink="">
          <xdr:nvSpPr>
            <xdr:cNvPr id="1177" name="CB17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44</xdr:row>
          <xdr:rowOff>45720</xdr:rowOff>
        </xdr:from>
        <xdr:to>
          <xdr:col>0</xdr:col>
          <xdr:colOff>152400</xdr:colOff>
          <xdr:row>44</xdr:row>
          <xdr:rowOff>175260</xdr:rowOff>
        </xdr:to>
        <xdr:sp macro="" textlink="">
          <xdr:nvSpPr>
            <xdr:cNvPr id="1178" name="CB18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45</xdr:row>
          <xdr:rowOff>60960</xdr:rowOff>
        </xdr:from>
        <xdr:to>
          <xdr:col>0</xdr:col>
          <xdr:colOff>152400</xdr:colOff>
          <xdr:row>45</xdr:row>
          <xdr:rowOff>190500</xdr:rowOff>
        </xdr:to>
        <xdr:sp macro="" textlink="">
          <xdr:nvSpPr>
            <xdr:cNvPr id="1179" name="CB19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46</xdr:row>
          <xdr:rowOff>45720</xdr:rowOff>
        </xdr:from>
        <xdr:to>
          <xdr:col>0</xdr:col>
          <xdr:colOff>152400</xdr:colOff>
          <xdr:row>46</xdr:row>
          <xdr:rowOff>175260</xdr:rowOff>
        </xdr:to>
        <xdr:sp macro="" textlink="">
          <xdr:nvSpPr>
            <xdr:cNvPr id="1180" name="CB20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47</xdr:row>
          <xdr:rowOff>60960</xdr:rowOff>
        </xdr:from>
        <xdr:to>
          <xdr:col>0</xdr:col>
          <xdr:colOff>152400</xdr:colOff>
          <xdr:row>47</xdr:row>
          <xdr:rowOff>190500</xdr:rowOff>
        </xdr:to>
        <xdr:sp macro="" textlink="">
          <xdr:nvSpPr>
            <xdr:cNvPr id="1181" name="CB21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48</xdr:row>
          <xdr:rowOff>60960</xdr:rowOff>
        </xdr:from>
        <xdr:to>
          <xdr:col>0</xdr:col>
          <xdr:colOff>152400</xdr:colOff>
          <xdr:row>48</xdr:row>
          <xdr:rowOff>190500</xdr:rowOff>
        </xdr:to>
        <xdr:sp macro="" textlink="">
          <xdr:nvSpPr>
            <xdr:cNvPr id="1182" name="CB22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27</xdr:row>
          <xdr:rowOff>45720</xdr:rowOff>
        </xdr:from>
        <xdr:to>
          <xdr:col>18</xdr:col>
          <xdr:colOff>160020</xdr:colOff>
          <xdr:row>27</xdr:row>
          <xdr:rowOff>175260</xdr:rowOff>
        </xdr:to>
        <xdr:sp macro="" textlink="">
          <xdr:nvSpPr>
            <xdr:cNvPr id="1183" name="CB23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32</xdr:row>
          <xdr:rowOff>45720</xdr:rowOff>
        </xdr:from>
        <xdr:to>
          <xdr:col>18</xdr:col>
          <xdr:colOff>160020</xdr:colOff>
          <xdr:row>32</xdr:row>
          <xdr:rowOff>175260</xdr:rowOff>
        </xdr:to>
        <xdr:sp macro="" textlink="">
          <xdr:nvSpPr>
            <xdr:cNvPr id="1184" name="CB24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33</xdr:row>
          <xdr:rowOff>45720</xdr:rowOff>
        </xdr:from>
        <xdr:to>
          <xdr:col>18</xdr:col>
          <xdr:colOff>160020</xdr:colOff>
          <xdr:row>33</xdr:row>
          <xdr:rowOff>175260</xdr:rowOff>
        </xdr:to>
        <xdr:sp macro="" textlink="">
          <xdr:nvSpPr>
            <xdr:cNvPr id="1185" name="CB25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34</xdr:row>
          <xdr:rowOff>60960</xdr:rowOff>
        </xdr:from>
        <xdr:to>
          <xdr:col>18</xdr:col>
          <xdr:colOff>160020</xdr:colOff>
          <xdr:row>34</xdr:row>
          <xdr:rowOff>190500</xdr:rowOff>
        </xdr:to>
        <xdr:sp macro="" textlink="">
          <xdr:nvSpPr>
            <xdr:cNvPr id="1189" name="CheckBox21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35</xdr:row>
          <xdr:rowOff>60960</xdr:rowOff>
        </xdr:from>
        <xdr:to>
          <xdr:col>18</xdr:col>
          <xdr:colOff>160020</xdr:colOff>
          <xdr:row>35</xdr:row>
          <xdr:rowOff>190500</xdr:rowOff>
        </xdr:to>
        <xdr:sp macro="" textlink="">
          <xdr:nvSpPr>
            <xdr:cNvPr id="1191" name="CheckBox22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28</xdr:row>
          <xdr:rowOff>45720</xdr:rowOff>
        </xdr:from>
        <xdr:to>
          <xdr:col>18</xdr:col>
          <xdr:colOff>160020</xdr:colOff>
          <xdr:row>28</xdr:row>
          <xdr:rowOff>175260</xdr:rowOff>
        </xdr:to>
        <xdr:sp macro="" textlink="">
          <xdr:nvSpPr>
            <xdr:cNvPr id="1197" name="CheckBox1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29</xdr:row>
          <xdr:rowOff>45720</xdr:rowOff>
        </xdr:from>
        <xdr:to>
          <xdr:col>18</xdr:col>
          <xdr:colOff>160020</xdr:colOff>
          <xdr:row>29</xdr:row>
          <xdr:rowOff>175260</xdr:rowOff>
        </xdr:to>
        <xdr:sp macro="" textlink="">
          <xdr:nvSpPr>
            <xdr:cNvPr id="1198" name="CheckBox2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30</xdr:row>
          <xdr:rowOff>60960</xdr:rowOff>
        </xdr:from>
        <xdr:to>
          <xdr:col>18</xdr:col>
          <xdr:colOff>160020</xdr:colOff>
          <xdr:row>30</xdr:row>
          <xdr:rowOff>190500</xdr:rowOff>
        </xdr:to>
        <xdr:sp macro="" textlink="">
          <xdr:nvSpPr>
            <xdr:cNvPr id="1199" name="CheckBox3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31</xdr:row>
          <xdr:rowOff>60960</xdr:rowOff>
        </xdr:from>
        <xdr:to>
          <xdr:col>18</xdr:col>
          <xdr:colOff>160020</xdr:colOff>
          <xdr:row>31</xdr:row>
          <xdr:rowOff>190500</xdr:rowOff>
        </xdr:to>
        <xdr:sp macro="" textlink="">
          <xdr:nvSpPr>
            <xdr:cNvPr id="1200" name="CheckBox4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36</xdr:row>
          <xdr:rowOff>45720</xdr:rowOff>
        </xdr:from>
        <xdr:to>
          <xdr:col>18</xdr:col>
          <xdr:colOff>160020</xdr:colOff>
          <xdr:row>36</xdr:row>
          <xdr:rowOff>175260</xdr:rowOff>
        </xdr:to>
        <xdr:sp macro="" textlink="">
          <xdr:nvSpPr>
            <xdr:cNvPr id="1202" name="CheckBox5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37</xdr:row>
          <xdr:rowOff>45720</xdr:rowOff>
        </xdr:from>
        <xdr:to>
          <xdr:col>18</xdr:col>
          <xdr:colOff>160020</xdr:colOff>
          <xdr:row>37</xdr:row>
          <xdr:rowOff>175260</xdr:rowOff>
        </xdr:to>
        <xdr:sp macro="" textlink="">
          <xdr:nvSpPr>
            <xdr:cNvPr id="1203" name="CheckBox6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38</xdr:row>
          <xdr:rowOff>60960</xdr:rowOff>
        </xdr:from>
        <xdr:to>
          <xdr:col>18</xdr:col>
          <xdr:colOff>160020</xdr:colOff>
          <xdr:row>38</xdr:row>
          <xdr:rowOff>190500</xdr:rowOff>
        </xdr:to>
        <xdr:sp macro="" textlink="">
          <xdr:nvSpPr>
            <xdr:cNvPr id="1204" name="CheckBox7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39</xdr:row>
          <xdr:rowOff>60960</xdr:rowOff>
        </xdr:from>
        <xdr:to>
          <xdr:col>18</xdr:col>
          <xdr:colOff>160020</xdr:colOff>
          <xdr:row>39</xdr:row>
          <xdr:rowOff>190500</xdr:rowOff>
        </xdr:to>
        <xdr:sp macro="" textlink="">
          <xdr:nvSpPr>
            <xdr:cNvPr id="1205" name="CheckBox8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40</xdr:row>
          <xdr:rowOff>60960</xdr:rowOff>
        </xdr:from>
        <xdr:to>
          <xdr:col>18</xdr:col>
          <xdr:colOff>160020</xdr:colOff>
          <xdr:row>40</xdr:row>
          <xdr:rowOff>190500</xdr:rowOff>
        </xdr:to>
        <xdr:sp macro="" textlink="">
          <xdr:nvSpPr>
            <xdr:cNvPr id="1206" name="CheckBox9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35</xdr:row>
          <xdr:rowOff>45720</xdr:rowOff>
        </xdr:from>
        <xdr:to>
          <xdr:col>0</xdr:col>
          <xdr:colOff>152400</xdr:colOff>
          <xdr:row>35</xdr:row>
          <xdr:rowOff>175260</xdr:rowOff>
        </xdr:to>
        <xdr:sp macro="" textlink="">
          <xdr:nvSpPr>
            <xdr:cNvPr id="1209" name="CheckBox10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41</xdr:row>
          <xdr:rowOff>60960</xdr:rowOff>
        </xdr:from>
        <xdr:to>
          <xdr:col>18</xdr:col>
          <xdr:colOff>160020</xdr:colOff>
          <xdr:row>41</xdr:row>
          <xdr:rowOff>190500</xdr:rowOff>
        </xdr:to>
        <xdr:sp macro="" textlink="">
          <xdr:nvSpPr>
            <xdr:cNvPr id="1211" name="CheckBox11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42</xdr:row>
          <xdr:rowOff>60960</xdr:rowOff>
        </xdr:from>
        <xdr:to>
          <xdr:col>18</xdr:col>
          <xdr:colOff>160020</xdr:colOff>
          <xdr:row>42</xdr:row>
          <xdr:rowOff>190500</xdr:rowOff>
        </xdr:to>
        <xdr:sp macro="" textlink="">
          <xdr:nvSpPr>
            <xdr:cNvPr id="1213" name="CheckBox12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43</xdr:row>
          <xdr:rowOff>60960</xdr:rowOff>
        </xdr:from>
        <xdr:to>
          <xdr:col>18</xdr:col>
          <xdr:colOff>160020</xdr:colOff>
          <xdr:row>43</xdr:row>
          <xdr:rowOff>190500</xdr:rowOff>
        </xdr:to>
        <xdr:sp macro="" textlink="">
          <xdr:nvSpPr>
            <xdr:cNvPr id="1214" name="CheckBox13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26" Type="http://schemas.openxmlformats.org/officeDocument/2006/relationships/control" Target="../activeX/activeX22.xml"/><Relationship Id="rId39" Type="http://schemas.openxmlformats.org/officeDocument/2006/relationships/control" Target="../activeX/activeX35.xml"/><Relationship Id="rId21" Type="http://schemas.openxmlformats.org/officeDocument/2006/relationships/control" Target="../activeX/activeX17.xml"/><Relationship Id="rId34" Type="http://schemas.openxmlformats.org/officeDocument/2006/relationships/control" Target="../activeX/activeX30.xml"/><Relationship Id="rId42" Type="http://schemas.openxmlformats.org/officeDocument/2006/relationships/control" Target="../activeX/activeX38.xml"/><Relationship Id="rId47" Type="http://schemas.openxmlformats.org/officeDocument/2006/relationships/image" Target="../media/image3.emf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2.xml"/><Relationship Id="rId29" Type="http://schemas.openxmlformats.org/officeDocument/2006/relationships/control" Target="../activeX/activeX25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24" Type="http://schemas.openxmlformats.org/officeDocument/2006/relationships/control" Target="../activeX/activeX20.xml"/><Relationship Id="rId32" Type="http://schemas.openxmlformats.org/officeDocument/2006/relationships/control" Target="../activeX/activeX28.xml"/><Relationship Id="rId37" Type="http://schemas.openxmlformats.org/officeDocument/2006/relationships/control" Target="../activeX/activeX33.xml"/><Relationship Id="rId40" Type="http://schemas.openxmlformats.org/officeDocument/2006/relationships/control" Target="../activeX/activeX36.xml"/><Relationship Id="rId45" Type="http://schemas.openxmlformats.org/officeDocument/2006/relationships/image" Target="../media/image2.emf"/><Relationship Id="rId5" Type="http://schemas.openxmlformats.org/officeDocument/2006/relationships/image" Target="../media/image1.emf"/><Relationship Id="rId15" Type="http://schemas.openxmlformats.org/officeDocument/2006/relationships/control" Target="../activeX/activeX11.xml"/><Relationship Id="rId23" Type="http://schemas.openxmlformats.org/officeDocument/2006/relationships/control" Target="../activeX/activeX19.xml"/><Relationship Id="rId28" Type="http://schemas.openxmlformats.org/officeDocument/2006/relationships/control" Target="../activeX/activeX24.xml"/><Relationship Id="rId36" Type="http://schemas.openxmlformats.org/officeDocument/2006/relationships/control" Target="../activeX/activeX32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5.xml"/><Relationship Id="rId31" Type="http://schemas.openxmlformats.org/officeDocument/2006/relationships/control" Target="../activeX/activeX27.xml"/><Relationship Id="rId44" Type="http://schemas.openxmlformats.org/officeDocument/2006/relationships/control" Target="../activeX/activeX40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Relationship Id="rId22" Type="http://schemas.openxmlformats.org/officeDocument/2006/relationships/control" Target="../activeX/activeX18.xml"/><Relationship Id="rId27" Type="http://schemas.openxmlformats.org/officeDocument/2006/relationships/control" Target="../activeX/activeX23.xml"/><Relationship Id="rId30" Type="http://schemas.openxmlformats.org/officeDocument/2006/relationships/control" Target="../activeX/activeX26.xml"/><Relationship Id="rId35" Type="http://schemas.openxmlformats.org/officeDocument/2006/relationships/control" Target="../activeX/activeX31.xml"/><Relationship Id="rId43" Type="http://schemas.openxmlformats.org/officeDocument/2006/relationships/control" Target="../activeX/activeX39.xml"/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5" Type="http://schemas.openxmlformats.org/officeDocument/2006/relationships/control" Target="../activeX/activeX21.xml"/><Relationship Id="rId33" Type="http://schemas.openxmlformats.org/officeDocument/2006/relationships/control" Target="../activeX/activeX29.xml"/><Relationship Id="rId38" Type="http://schemas.openxmlformats.org/officeDocument/2006/relationships/control" Target="../activeX/activeX34.xml"/><Relationship Id="rId46" Type="http://schemas.openxmlformats.org/officeDocument/2006/relationships/control" Target="../activeX/activeX41.xml"/><Relationship Id="rId20" Type="http://schemas.openxmlformats.org/officeDocument/2006/relationships/control" Target="../activeX/activeX16.xml"/><Relationship Id="rId41" Type="http://schemas.openxmlformats.org/officeDocument/2006/relationships/control" Target="../activeX/activeX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T153"/>
  <sheetViews>
    <sheetView showGridLines="0" tabSelected="1" topLeftCell="A3" zoomScaleNormal="100" workbookViewId="0">
      <selection activeCell="BY62" sqref="BY62"/>
    </sheetView>
  </sheetViews>
  <sheetFormatPr defaultColWidth="9" defaultRowHeight="14.25" customHeight="1"/>
  <cols>
    <col min="1" max="17" width="2.59765625" style="1" customWidth="1"/>
    <col min="18" max="18" width="1.69921875" style="1" customWidth="1"/>
    <col min="19" max="31" width="2.59765625" style="1" customWidth="1"/>
    <col min="32" max="32" width="3.19921875" style="1" bestFit="1" customWidth="1"/>
    <col min="33" max="35" width="2.59765625" style="1" customWidth="1"/>
    <col min="36" max="61" width="7" style="1" hidden="1" customWidth="1"/>
    <col min="62" max="67" width="7.8984375" style="1" hidden="1" customWidth="1"/>
    <col min="68" max="72" width="9" style="1" hidden="1" customWidth="1"/>
    <col min="73" max="98" width="9" style="1" customWidth="1"/>
    <col min="99" max="99" width="2.19921875" style="1" customWidth="1"/>
    <col min="100" max="111" width="9" style="1" customWidth="1"/>
    <col min="112" max="16384" width="9" style="1"/>
  </cols>
  <sheetData>
    <row r="1" spans="1:69" s="32" customFormat="1" ht="36" hidden="1" customHeight="1">
      <c r="A1" s="1" t="s">
        <v>46</v>
      </c>
      <c r="B1" s="1" t="s">
        <v>47</v>
      </c>
      <c r="C1" s="1" t="s">
        <v>48</v>
      </c>
      <c r="D1" s="1" t="s">
        <v>49</v>
      </c>
      <c r="E1" s="1" t="s">
        <v>50</v>
      </c>
      <c r="F1" s="1" t="s">
        <v>83</v>
      </c>
      <c r="G1" s="1" t="s">
        <v>84</v>
      </c>
      <c r="H1" s="1" t="s">
        <v>51</v>
      </c>
      <c r="I1" s="1" t="s">
        <v>52</v>
      </c>
      <c r="J1" s="1" t="s">
        <v>53</v>
      </c>
      <c r="K1" s="1" t="s">
        <v>54</v>
      </c>
      <c r="L1" s="1" t="s">
        <v>55</v>
      </c>
      <c r="M1" s="1" t="s">
        <v>56</v>
      </c>
      <c r="N1" s="1" t="s">
        <v>57</v>
      </c>
      <c r="O1" s="1" t="s">
        <v>58</v>
      </c>
      <c r="P1" s="1" t="s">
        <v>59</v>
      </c>
      <c r="Q1" s="1" t="s">
        <v>60</v>
      </c>
      <c r="R1" s="1" t="s">
        <v>61</v>
      </c>
      <c r="S1" s="1" t="s">
        <v>62</v>
      </c>
      <c r="T1" s="1" t="s">
        <v>63</v>
      </c>
      <c r="U1" s="1" t="s">
        <v>64</v>
      </c>
      <c r="V1" s="1" t="s">
        <v>65</v>
      </c>
      <c r="W1" s="1" t="s">
        <v>85</v>
      </c>
      <c r="X1" s="1" t="s">
        <v>66</v>
      </c>
      <c r="Y1" s="1" t="s">
        <v>67</v>
      </c>
      <c r="Z1" s="1" t="s">
        <v>68</v>
      </c>
      <c r="AA1" s="1" t="s">
        <v>86</v>
      </c>
      <c r="AB1" s="1" t="s">
        <v>69</v>
      </c>
      <c r="AC1" s="1" t="s">
        <v>70</v>
      </c>
      <c r="AD1" s="1" t="s">
        <v>71</v>
      </c>
      <c r="AE1" s="1" t="s">
        <v>72</v>
      </c>
      <c r="AF1" s="1" t="s">
        <v>73</v>
      </c>
      <c r="AG1" s="1" t="s">
        <v>74</v>
      </c>
      <c r="AH1" s="1" t="s">
        <v>75</v>
      </c>
      <c r="AI1" s="1" t="s">
        <v>76</v>
      </c>
      <c r="AJ1" s="1" t="s">
        <v>77</v>
      </c>
      <c r="AK1" s="1" t="s">
        <v>99</v>
      </c>
      <c r="AL1" s="1" t="s">
        <v>78</v>
      </c>
      <c r="AM1" s="1" t="s">
        <v>79</v>
      </c>
      <c r="AN1" s="1" t="s">
        <v>80</v>
      </c>
      <c r="AO1" s="1" t="s">
        <v>81</v>
      </c>
      <c r="AP1" s="1" t="s">
        <v>157</v>
      </c>
      <c r="AQ1" s="1" t="s">
        <v>158</v>
      </c>
      <c r="AR1" s="1" t="s">
        <v>218</v>
      </c>
      <c r="AS1" s="1" t="s">
        <v>177</v>
      </c>
      <c r="AT1" s="1" t="s">
        <v>159</v>
      </c>
      <c r="AU1" s="1" t="s">
        <v>160</v>
      </c>
      <c r="AV1" s="1" t="s">
        <v>100</v>
      </c>
      <c r="AW1" s="1" t="s">
        <v>161</v>
      </c>
      <c r="AX1" s="1" t="s">
        <v>162</v>
      </c>
      <c r="AY1" s="1" t="s">
        <v>163</v>
      </c>
      <c r="AZ1" s="1" t="s">
        <v>164</v>
      </c>
      <c r="BA1" s="1" t="s">
        <v>165</v>
      </c>
      <c r="BB1" s="1" t="s">
        <v>166</v>
      </c>
      <c r="BC1" s="1" t="s">
        <v>167</v>
      </c>
      <c r="BD1" s="1" t="s">
        <v>168</v>
      </c>
      <c r="BE1" s="1" t="s">
        <v>169</v>
      </c>
      <c r="BF1" s="1" t="s">
        <v>82</v>
      </c>
      <c r="BG1" s="1" t="s">
        <v>170</v>
      </c>
      <c r="BH1" s="1" t="s">
        <v>104</v>
      </c>
      <c r="BI1" s="1" t="s">
        <v>172</v>
      </c>
      <c r="BJ1" s="1" t="s">
        <v>171</v>
      </c>
      <c r="BK1" s="1" t="s">
        <v>219</v>
      </c>
      <c r="BL1" s="1" t="s">
        <v>220</v>
      </c>
      <c r="BM1" s="1" t="s">
        <v>221</v>
      </c>
      <c r="BN1" s="1" t="s">
        <v>228</v>
      </c>
      <c r="BO1" s="1" t="s">
        <v>234</v>
      </c>
      <c r="BP1" s="1" t="s">
        <v>235</v>
      </c>
      <c r="BQ1" s="1" t="s">
        <v>231</v>
      </c>
    </row>
    <row r="2" spans="1:69" s="32" customFormat="1" ht="38.4" hidden="1" customHeight="1">
      <c r="A2" s="1" t="str">
        <f>IF(ISBLANK(L5),"",L5)</f>
        <v/>
      </c>
      <c r="B2" s="1" t="str">
        <f>IF(ISBLANK(P5),"",P5)</f>
        <v/>
      </c>
      <c r="C2" s="1" t="str">
        <f>IF(ISBLANK(W5),"",W5)</f>
        <v/>
      </c>
      <c r="D2" s="1" t="str">
        <f>IF(ISBLANK(D7),"",D7)</f>
        <v/>
      </c>
      <c r="E2" s="1" t="str">
        <f>IF(ISBLANK(O7),"",O7)</f>
        <v/>
      </c>
      <c r="F2" s="1" t="str">
        <f>IF(ISBLANK(Y7),"",Y7)</f>
        <v/>
      </c>
      <c r="G2" s="1" t="str">
        <f>IF(ISBLANK(E9),"",E9)</f>
        <v/>
      </c>
      <c r="H2" s="1" t="str">
        <f>IF(ISBLANK(D11),"",D11)</f>
        <v/>
      </c>
      <c r="I2" s="1" t="str">
        <f>IF(ISBLANK(N11),"",N11)</f>
        <v>-</v>
      </c>
      <c r="J2" s="1" t="str">
        <f>IF(ISBLANK(Z11),"",Z11)</f>
        <v/>
      </c>
      <c r="K2" s="1" t="str">
        <f>IF(ISBLANK(G13),"",G13)</f>
        <v/>
      </c>
      <c r="L2" s="1" t="str">
        <f>IF(ISBLANK(U13),"",U13)</f>
        <v/>
      </c>
      <c r="M2" s="1" t="str">
        <f>IF(ISBLANK(B15),"",B15)</f>
        <v/>
      </c>
      <c r="N2" s="1" t="str">
        <f>IF(ISBLANK(Y15),"",Y15)</f>
        <v/>
      </c>
      <c r="O2" s="1" t="str">
        <f>IF(ISBLANK(C17),"",C17)</f>
        <v/>
      </c>
      <c r="P2" s="1" t="str">
        <f>IF(ISBLANK(Y17),"",Y17)</f>
        <v/>
      </c>
      <c r="Q2" s="1" t="str">
        <f>IF(ISBLANK(K19),"",K19)</f>
        <v/>
      </c>
      <c r="R2" s="1" t="str">
        <f>IF(ISBLANK(S19),"",S19)</f>
        <v/>
      </c>
      <c r="S2" s="1" t="str">
        <f>IF(ISBLANK(AB19),"",AB19)</f>
        <v/>
      </c>
      <c r="T2" s="1" t="str">
        <f>IF(ISBLANK(AG19),"",AG19)</f>
        <v/>
      </c>
      <c r="U2" s="1" t="str">
        <f>IF(ISBLANK(W21),"",W21)</f>
        <v/>
      </c>
      <c r="V2" s="1" t="str">
        <f>IF(ISBLANK(D21),"",D21)</f>
        <v/>
      </c>
      <c r="W2" s="1" t="str">
        <f>IF(ISBLANK(K21),"",K21)</f>
        <v/>
      </c>
      <c r="X2" s="1" t="str">
        <f>IF(ISBLANK(F23),"",F23)</f>
        <v/>
      </c>
      <c r="Y2" s="1" t="str">
        <f>IF(ISBLANK(K25),"",K25)</f>
        <v/>
      </c>
      <c r="Z2" s="1" t="str">
        <f>IF(ISBLANK(S23),"",S23)</f>
        <v/>
      </c>
      <c r="AA2" s="1" t="str">
        <f>IF(ISBLANK(Z23),"",Z23)</f>
        <v/>
      </c>
      <c r="AB2" s="1">
        <f>IF(AQ71=TRUE,1,0)</f>
        <v>0</v>
      </c>
      <c r="AC2" s="1">
        <f>IF(AQ72=TRUE,1,0)</f>
        <v>0</v>
      </c>
      <c r="AD2" s="1">
        <f>IF(AQ73=TRUE,1,0)</f>
        <v>0</v>
      </c>
      <c r="AE2" s="1">
        <f>IF(AQ74=TRUE,1,0)</f>
        <v>0</v>
      </c>
      <c r="AF2" s="1">
        <f>IF(AQ75=TRUE,1,0)</f>
        <v>0</v>
      </c>
      <c r="AG2" s="1">
        <f>IF(AQ76=TRUE,1,0)</f>
        <v>0</v>
      </c>
      <c r="AH2" s="1">
        <f>IF(AQ77=TRUE,1,0)</f>
        <v>0</v>
      </c>
      <c r="AI2" s="1">
        <f>IF(AQ78=TRUE,1,0)</f>
        <v>0</v>
      </c>
      <c r="AJ2" s="1">
        <f>IF(AQ79=TRUE,1,0)</f>
        <v>0</v>
      </c>
      <c r="AK2" s="1">
        <f>IF(AQ80=TRUE,1,0)</f>
        <v>0</v>
      </c>
      <c r="AL2" s="1">
        <f>IF(AQ81=TRUE,1,0)</f>
        <v>0</v>
      </c>
      <c r="AM2" s="1">
        <f>IF(AQ82=TRUE,1,0)</f>
        <v>0</v>
      </c>
      <c r="AN2" s="1">
        <f>IF(AQ83=TRUE,1,0)</f>
        <v>0</v>
      </c>
      <c r="AO2" s="1">
        <f>IF(AQ84=TRUE,1,0)</f>
        <v>0</v>
      </c>
      <c r="AP2" s="1">
        <f>IF(AQ85=TRUE,1,0)</f>
        <v>0</v>
      </c>
      <c r="AQ2" s="1">
        <f>IF(AQ86=TRUE,1,0)</f>
        <v>0</v>
      </c>
      <c r="AR2" s="1">
        <f>IF(AQ87=TRUE,1,0)</f>
        <v>0</v>
      </c>
      <c r="AS2" s="1">
        <f>IF(AQ88=TRUE,1,0)</f>
        <v>0</v>
      </c>
      <c r="AT2" s="1">
        <f>IF(AQ89=TRUE,1,0)</f>
        <v>0</v>
      </c>
      <c r="AU2" s="1">
        <f>IF(AQ90=TRUE,1,0)</f>
        <v>0</v>
      </c>
      <c r="AV2" s="1">
        <f>IF(AQ91=TRUE,1,0)</f>
        <v>0</v>
      </c>
      <c r="AW2" s="1">
        <f>IF(AQ92=TRUE,1,0)</f>
        <v>0</v>
      </c>
      <c r="AX2" s="1">
        <f>IF(AQ93=TRUE,1,0)</f>
        <v>0</v>
      </c>
      <c r="AY2" s="1">
        <f>IF(AQ94=TRUE,1,0)</f>
        <v>0</v>
      </c>
      <c r="AZ2" s="1">
        <f>IF(AQ95=TRUE,1,0)</f>
        <v>0</v>
      </c>
      <c r="BA2" s="1">
        <f>IF(AQ96=TRUE,1,0)</f>
        <v>0</v>
      </c>
      <c r="BB2" s="1">
        <f>IF(AQ97=TRUE,1,0)</f>
        <v>0</v>
      </c>
      <c r="BC2" s="1">
        <f>IF(AQ98=TRUE,1,0)</f>
        <v>0</v>
      </c>
      <c r="BD2" s="1">
        <f>IF(AQ99=TRUE,1,0)</f>
        <v>0</v>
      </c>
      <c r="BE2" s="1">
        <f>IF(AQ100=TRUE,1,0)</f>
        <v>0</v>
      </c>
      <c r="BF2" s="1">
        <f>IF(AQ101=TRUE,1,0)</f>
        <v>0</v>
      </c>
      <c r="BG2" s="1">
        <f>IF(AQ102=TRUE,1,0)</f>
        <v>0</v>
      </c>
      <c r="BH2" s="1">
        <f>IF(AQ103=TRUE,1,0)</f>
        <v>0</v>
      </c>
      <c r="BI2" s="1">
        <f>IF(AQ104=TRUE,1,0)</f>
        <v>0</v>
      </c>
      <c r="BJ2" s="1">
        <f>IF(AQ105=TRUE,1,0)</f>
        <v>0</v>
      </c>
      <c r="BK2" s="1">
        <f>AD4</f>
        <v>0</v>
      </c>
      <c r="BL2" s="1">
        <f>AG3</f>
        <v>0</v>
      </c>
      <c r="BM2" s="1">
        <f>AC3</f>
        <v>0</v>
      </c>
      <c r="BN2" s="1">
        <f>IF(AQ106=TRUE,1,0)</f>
        <v>0</v>
      </c>
      <c r="BO2" s="1">
        <f>IF(AQ107=TRUE,1,0)</f>
        <v>0</v>
      </c>
      <c r="BP2" s="1">
        <f>IF(AQ108=TRUE,1,0)</f>
        <v>0</v>
      </c>
      <c r="BQ2" s="1">
        <f>IF(AQ109=TRUE,1,0)</f>
        <v>0</v>
      </c>
    </row>
    <row r="3" spans="1:69" ht="16.95" customHeight="1">
      <c r="A3" s="118" t="s">
        <v>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AA3" s="120" t="s">
        <v>140</v>
      </c>
      <c r="AB3" s="120"/>
      <c r="AC3" s="78"/>
      <c r="AD3" s="78"/>
      <c r="AE3" s="78"/>
      <c r="AF3" s="9" t="s">
        <v>141</v>
      </c>
      <c r="AG3" s="78"/>
      <c r="AH3" s="78"/>
      <c r="AI3" s="78"/>
      <c r="AM3" s="33"/>
      <c r="AN3" s="33"/>
      <c r="AO3" s="33"/>
      <c r="AP3" s="33"/>
      <c r="AQ3" s="33"/>
      <c r="AR3" s="33"/>
    </row>
    <row r="4" spans="1:69" ht="16.95" customHeight="1">
      <c r="A4" s="34" t="s">
        <v>115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AA4" s="9" t="s">
        <v>142</v>
      </c>
      <c r="AB4" s="27"/>
      <c r="AC4" s="27"/>
      <c r="AD4" s="78"/>
      <c r="AE4" s="78"/>
      <c r="AF4" s="78"/>
      <c r="AG4" s="78"/>
      <c r="AH4" s="78"/>
      <c r="AI4" s="78"/>
      <c r="AM4" s="33"/>
      <c r="AN4" s="33"/>
      <c r="AO4" s="33"/>
      <c r="AP4" s="33"/>
      <c r="AQ4" s="33"/>
      <c r="AR4" s="33"/>
      <c r="AS4" s="32"/>
    </row>
    <row r="5" spans="1:69" ht="16.2" customHeight="1">
      <c r="A5" s="2"/>
      <c r="B5" s="2"/>
      <c r="C5" s="2"/>
      <c r="D5" s="2"/>
      <c r="E5" s="2"/>
      <c r="F5" s="2"/>
      <c r="G5" s="2"/>
      <c r="H5" s="2"/>
      <c r="I5" s="2"/>
      <c r="J5" s="82" t="s">
        <v>1</v>
      </c>
      <c r="K5" s="82"/>
      <c r="L5" s="92"/>
      <c r="M5" s="92"/>
      <c r="N5" s="82" t="s">
        <v>2</v>
      </c>
      <c r="O5" s="82"/>
      <c r="P5" s="83"/>
      <c r="Q5" s="83"/>
      <c r="R5" s="83"/>
      <c r="S5" s="83"/>
      <c r="T5" s="83"/>
      <c r="U5" s="82" t="s">
        <v>3</v>
      </c>
      <c r="V5" s="82"/>
      <c r="W5" s="83"/>
      <c r="X5" s="8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M5" s="33"/>
      <c r="AN5" s="33"/>
      <c r="AO5" s="33"/>
      <c r="AP5" s="33"/>
      <c r="AQ5" s="33"/>
      <c r="AR5" s="33"/>
    </row>
    <row r="6" spans="1:69" ht="1.95" customHeight="1">
      <c r="A6" s="2"/>
      <c r="B6" s="2"/>
      <c r="C6" s="2"/>
      <c r="D6" s="2"/>
      <c r="E6" s="2"/>
      <c r="F6" s="2"/>
      <c r="G6" s="2"/>
      <c r="H6" s="2"/>
      <c r="I6" s="2"/>
      <c r="J6" s="31"/>
      <c r="K6" s="31"/>
      <c r="L6" s="35"/>
      <c r="M6" s="35"/>
      <c r="N6" s="31"/>
      <c r="O6" s="31"/>
      <c r="P6" s="35"/>
      <c r="Q6" s="35"/>
      <c r="R6" s="35"/>
      <c r="S6" s="35"/>
      <c r="T6" s="35"/>
      <c r="U6" s="31"/>
      <c r="V6" s="31"/>
      <c r="W6" s="35"/>
      <c r="X6" s="35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M6" s="33"/>
      <c r="AN6" s="33"/>
      <c r="AO6" s="33"/>
      <c r="AP6" s="33"/>
      <c r="AQ6" s="33"/>
      <c r="AR6" s="33"/>
    </row>
    <row r="7" spans="1:69" ht="16.2" customHeight="1">
      <c r="A7" s="89" t="s">
        <v>186</v>
      </c>
      <c r="B7" s="89"/>
      <c r="C7" s="89"/>
      <c r="D7" s="83"/>
      <c r="E7" s="83"/>
      <c r="F7" s="83"/>
      <c r="G7" s="83"/>
      <c r="H7" s="83"/>
      <c r="I7" s="83"/>
      <c r="J7" s="83"/>
      <c r="K7" s="83"/>
      <c r="L7" s="89" t="s">
        <v>4</v>
      </c>
      <c r="M7" s="89"/>
      <c r="N7" s="89"/>
      <c r="O7" s="83"/>
      <c r="P7" s="83"/>
      <c r="Q7" s="83"/>
      <c r="R7" s="83"/>
      <c r="S7" s="121" t="s">
        <v>106</v>
      </c>
      <c r="T7" s="121"/>
      <c r="U7" s="121"/>
      <c r="V7" s="121"/>
      <c r="W7" s="121"/>
      <c r="X7" s="121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M7" s="33"/>
      <c r="AN7" s="33"/>
      <c r="AO7" s="33"/>
      <c r="AP7" s="33"/>
      <c r="AQ7" s="33"/>
      <c r="AR7" s="33"/>
    </row>
    <row r="8" spans="1:69" ht="1.95" customHeight="1">
      <c r="A8" s="2"/>
      <c r="B8" s="2"/>
      <c r="C8" s="35"/>
      <c r="D8" s="35"/>
      <c r="E8" s="35"/>
      <c r="F8" s="35"/>
      <c r="G8" s="35"/>
      <c r="H8" s="35"/>
      <c r="I8" s="35"/>
      <c r="J8" s="35"/>
      <c r="K8" s="35"/>
      <c r="L8" s="29"/>
      <c r="M8" s="29"/>
      <c r="N8" s="29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M8" s="33"/>
      <c r="AN8" s="33"/>
      <c r="AO8" s="33"/>
      <c r="AP8" s="33"/>
      <c r="AQ8" s="33"/>
      <c r="AR8" s="33"/>
    </row>
    <row r="9" spans="1:69" ht="16.2" customHeight="1">
      <c r="A9" s="88" t="s">
        <v>105</v>
      </c>
      <c r="B9" s="88"/>
      <c r="C9" s="88"/>
      <c r="D9" s="88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M9" s="33"/>
      <c r="AN9" s="33"/>
      <c r="AO9" s="33"/>
      <c r="AP9" s="33"/>
      <c r="AQ9" s="33"/>
      <c r="AR9" s="33"/>
    </row>
    <row r="10" spans="1:69" ht="1.95" customHeight="1">
      <c r="A10" s="2"/>
      <c r="B10" s="2"/>
      <c r="C10" s="35"/>
      <c r="D10" s="35"/>
      <c r="E10" s="35"/>
      <c r="F10" s="35"/>
      <c r="G10" s="35"/>
      <c r="H10" s="35"/>
      <c r="I10" s="35"/>
      <c r="J10" s="35"/>
      <c r="K10" s="35"/>
      <c r="L10" s="29"/>
      <c r="M10" s="29"/>
      <c r="N10" s="29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69" ht="16.2" customHeight="1">
      <c r="A11" s="88" t="s">
        <v>5</v>
      </c>
      <c r="B11" s="88"/>
      <c r="C11" s="88"/>
      <c r="D11" s="83"/>
      <c r="E11" s="83"/>
      <c r="F11" s="83"/>
      <c r="G11" s="83"/>
      <c r="H11" s="83"/>
      <c r="I11" s="83"/>
      <c r="J11" s="83"/>
      <c r="K11" s="89" t="s">
        <v>6</v>
      </c>
      <c r="L11" s="89"/>
      <c r="M11" s="89"/>
      <c r="N11" s="83" t="s">
        <v>240</v>
      </c>
      <c r="O11" s="83"/>
      <c r="P11" s="83"/>
      <c r="Q11" s="83"/>
      <c r="R11" s="83"/>
      <c r="S11" s="83"/>
      <c r="T11" s="83"/>
      <c r="U11" s="83"/>
      <c r="V11" s="83"/>
      <c r="W11" s="89" t="s">
        <v>7</v>
      </c>
      <c r="X11" s="89"/>
      <c r="Y11" s="89"/>
      <c r="Z11" s="83"/>
      <c r="AA11" s="83"/>
      <c r="AB11" s="83"/>
      <c r="AC11" s="83"/>
      <c r="AD11" s="83"/>
      <c r="AE11" s="83"/>
      <c r="AF11" s="83"/>
      <c r="AG11" s="83"/>
      <c r="AH11" s="83"/>
      <c r="AI11" s="83"/>
    </row>
    <row r="12" spans="1:69" ht="1.95" customHeight="1">
      <c r="A12" s="2"/>
      <c r="B12" s="2"/>
      <c r="C12" s="35"/>
      <c r="D12" s="35"/>
      <c r="E12" s="35"/>
      <c r="F12" s="35"/>
      <c r="G12" s="35"/>
      <c r="H12" s="35"/>
      <c r="I12" s="35"/>
      <c r="J12" s="35"/>
      <c r="K12" s="35"/>
      <c r="L12" s="29"/>
      <c r="M12" s="29"/>
      <c r="N12" s="29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</row>
    <row r="13" spans="1:69" ht="16.2" customHeight="1">
      <c r="A13" s="36" t="s">
        <v>8</v>
      </c>
      <c r="B13" s="2"/>
      <c r="C13" s="2"/>
      <c r="D13" s="2"/>
      <c r="E13" s="2"/>
      <c r="F13" s="37"/>
      <c r="G13" s="83"/>
      <c r="H13" s="83"/>
      <c r="I13" s="83"/>
      <c r="J13" s="83"/>
      <c r="K13" s="83"/>
      <c r="L13" s="83"/>
      <c r="M13" s="83"/>
      <c r="N13" s="89" t="s">
        <v>9</v>
      </c>
      <c r="O13" s="89"/>
      <c r="P13" s="89"/>
      <c r="Q13" s="89"/>
      <c r="R13" s="89"/>
      <c r="S13" s="89"/>
      <c r="T13" s="89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</row>
    <row r="14" spans="1:69" ht="1.95" customHeight="1">
      <c r="A14" s="2"/>
      <c r="B14" s="2"/>
      <c r="C14" s="35"/>
      <c r="D14" s="35"/>
      <c r="E14" s="35"/>
      <c r="F14" s="35"/>
      <c r="G14" s="35"/>
      <c r="H14" s="35"/>
      <c r="I14" s="35"/>
      <c r="J14" s="35"/>
      <c r="K14" s="35"/>
      <c r="L14" s="29"/>
      <c r="M14" s="29"/>
      <c r="N14" s="29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spans="1:69" ht="16.2" customHeight="1">
      <c r="A15" s="75" t="s">
        <v>10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89" t="s">
        <v>11</v>
      </c>
      <c r="X15" s="89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</row>
    <row r="16" spans="1:69" ht="1.95" customHeight="1">
      <c r="A16" s="2"/>
      <c r="B16" s="2"/>
      <c r="C16" s="35"/>
      <c r="D16" s="35"/>
      <c r="E16" s="35"/>
      <c r="F16" s="35"/>
      <c r="G16" s="35"/>
      <c r="H16" s="35"/>
      <c r="I16" s="35"/>
      <c r="J16" s="35"/>
      <c r="K16" s="35"/>
      <c r="L16" s="29"/>
      <c r="M16" s="29"/>
      <c r="N16" s="29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spans="1:35" ht="16.2" customHeight="1">
      <c r="A17" s="99" t="s">
        <v>12</v>
      </c>
      <c r="B17" s="99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74" t="s">
        <v>11</v>
      </c>
      <c r="X17" s="35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</row>
    <row r="18" spans="1:35" ht="1.95" customHeight="1">
      <c r="A18" s="2"/>
      <c r="B18" s="2"/>
      <c r="C18" s="35"/>
      <c r="D18" s="35"/>
      <c r="E18" s="35"/>
      <c r="F18" s="35"/>
      <c r="G18" s="35"/>
      <c r="H18" s="35"/>
      <c r="I18" s="35"/>
      <c r="J18" s="35"/>
      <c r="K18" s="35"/>
      <c r="L18" s="29"/>
      <c r="M18" s="29"/>
      <c r="N18" s="29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</row>
    <row r="19" spans="1:35" ht="16.2" customHeight="1">
      <c r="A19" s="88" t="s">
        <v>153</v>
      </c>
      <c r="B19" s="88"/>
      <c r="C19" s="88"/>
      <c r="D19" s="88"/>
      <c r="E19" s="88"/>
      <c r="F19" s="88"/>
      <c r="G19" s="88"/>
      <c r="H19" s="88"/>
      <c r="I19" s="88"/>
      <c r="J19" s="88"/>
      <c r="K19" s="83"/>
      <c r="L19" s="83"/>
      <c r="M19" s="83"/>
      <c r="N19" s="83"/>
      <c r="O19" s="83"/>
      <c r="P19" s="89" t="s">
        <v>138</v>
      </c>
      <c r="Q19" s="89"/>
      <c r="R19" s="89"/>
      <c r="S19" s="83"/>
      <c r="T19" s="83"/>
      <c r="U19" s="83"/>
      <c r="V19" s="83"/>
      <c r="W19" s="83"/>
      <c r="X19" s="83"/>
      <c r="Y19" s="89" t="s">
        <v>13</v>
      </c>
      <c r="Z19" s="89"/>
      <c r="AA19" s="89"/>
      <c r="AB19" s="83"/>
      <c r="AC19" s="83"/>
      <c r="AD19" s="83"/>
      <c r="AE19" s="89" t="s">
        <v>124</v>
      </c>
      <c r="AF19" s="89"/>
      <c r="AG19" s="83"/>
      <c r="AH19" s="83"/>
      <c r="AI19" s="83"/>
    </row>
    <row r="20" spans="1:35" ht="1.95" customHeight="1">
      <c r="A20" s="2"/>
      <c r="B20" s="2"/>
      <c r="C20" s="35"/>
      <c r="D20" s="35"/>
      <c r="E20" s="35"/>
      <c r="F20" s="35"/>
      <c r="G20" s="35"/>
      <c r="H20" s="35"/>
      <c r="I20" s="35"/>
      <c r="J20" s="35"/>
      <c r="K20" s="35"/>
      <c r="L20" s="29"/>
      <c r="M20" s="29"/>
      <c r="N20" s="29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</row>
    <row r="21" spans="1:35" ht="16.2" customHeight="1">
      <c r="A21" s="88" t="s">
        <v>45</v>
      </c>
      <c r="B21" s="88"/>
      <c r="C21" s="88"/>
      <c r="D21" s="83"/>
      <c r="E21" s="83"/>
      <c r="F21" s="83"/>
      <c r="G21" s="89" t="s">
        <v>139</v>
      </c>
      <c r="H21" s="89"/>
      <c r="I21" s="89"/>
      <c r="J21" s="89"/>
      <c r="K21" s="83"/>
      <c r="L21" s="83"/>
      <c r="M21" s="83"/>
      <c r="N21" s="83"/>
      <c r="O21" s="126" t="s">
        <v>133</v>
      </c>
      <c r="P21" s="126"/>
      <c r="Q21" s="83"/>
      <c r="R21" s="83"/>
      <c r="S21" s="83"/>
      <c r="T21" s="89" t="s">
        <v>156</v>
      </c>
      <c r="U21" s="89"/>
      <c r="V21" s="89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</row>
    <row r="22" spans="1:35" ht="1.95" customHeight="1">
      <c r="A22" s="2"/>
      <c r="B22" s="2"/>
      <c r="C22" s="35"/>
      <c r="D22" s="35"/>
      <c r="E22" s="35"/>
      <c r="F22" s="35"/>
      <c r="G22" s="35"/>
      <c r="H22" s="35"/>
      <c r="I22" s="35"/>
      <c r="J22" s="35"/>
      <c r="K22" s="35"/>
      <c r="L22" s="29"/>
      <c r="M22" s="29"/>
      <c r="N22" s="29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spans="1:35" ht="16.2" customHeight="1">
      <c r="A23" s="88" t="s">
        <v>25</v>
      </c>
      <c r="B23" s="88"/>
      <c r="C23" s="88"/>
      <c r="D23" s="88"/>
      <c r="E23" s="88"/>
      <c r="F23" s="83"/>
      <c r="G23" s="83"/>
      <c r="H23" s="83"/>
      <c r="I23" s="83"/>
      <c r="J23" s="83"/>
      <c r="K23" s="83"/>
      <c r="L23" s="89" t="s">
        <v>27</v>
      </c>
      <c r="M23" s="89"/>
      <c r="N23" s="89"/>
      <c r="O23" s="89"/>
      <c r="P23" s="89"/>
      <c r="Q23" s="89"/>
      <c r="R23" s="89"/>
      <c r="S23" s="83"/>
      <c r="T23" s="83"/>
      <c r="U23" s="83"/>
      <c r="V23" s="83"/>
      <c r="W23" s="83"/>
      <c r="X23" s="89" t="s">
        <v>86</v>
      </c>
      <c r="Y23" s="89"/>
      <c r="Z23" s="119"/>
      <c r="AA23" s="83"/>
      <c r="AB23" s="83"/>
      <c r="AC23" s="83"/>
      <c r="AD23" s="83"/>
      <c r="AE23" s="83"/>
      <c r="AF23" s="83"/>
      <c r="AG23" s="83"/>
      <c r="AH23" s="83"/>
      <c r="AI23" s="83"/>
    </row>
    <row r="24" spans="1:35" ht="1.95" customHeight="1">
      <c r="A24" s="2"/>
      <c r="B24" s="2"/>
      <c r="C24" s="35"/>
      <c r="D24" s="35"/>
      <c r="E24" s="35"/>
      <c r="F24" s="35"/>
      <c r="G24" s="35"/>
      <c r="H24" s="35"/>
      <c r="I24" s="35"/>
      <c r="J24" s="35"/>
      <c r="K24" s="35"/>
      <c r="L24" s="29"/>
      <c r="M24" s="29"/>
      <c r="N24" s="29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</row>
    <row r="25" spans="1:35" ht="16.2" customHeight="1">
      <c r="A25" s="88" t="s">
        <v>187</v>
      </c>
      <c r="B25" s="88"/>
      <c r="C25" s="88"/>
      <c r="D25" s="88"/>
      <c r="E25" s="88"/>
      <c r="F25" s="88"/>
      <c r="G25" s="88"/>
      <c r="H25" s="88"/>
      <c r="I25" s="88"/>
      <c r="J25" s="88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</row>
    <row r="26" spans="1:35" ht="1.95" customHeight="1" thickBot="1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15" customHeight="1" thickBot="1">
      <c r="A27" s="116" t="s">
        <v>26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22" t="s">
        <v>188</v>
      </c>
      <c r="L27" s="117"/>
      <c r="M27" s="117"/>
      <c r="N27" s="117"/>
      <c r="O27" s="127"/>
      <c r="P27" s="122" t="s">
        <v>103</v>
      </c>
      <c r="Q27" s="123"/>
      <c r="R27" s="38"/>
      <c r="S27" s="116" t="s">
        <v>26</v>
      </c>
      <c r="T27" s="117"/>
      <c r="U27" s="117"/>
      <c r="V27" s="117"/>
      <c r="W27" s="117"/>
      <c r="X27" s="117"/>
      <c r="Y27" s="117"/>
      <c r="Z27" s="117"/>
      <c r="AA27" s="117"/>
      <c r="AB27" s="117"/>
      <c r="AC27" s="122" t="s">
        <v>188</v>
      </c>
      <c r="AD27" s="117"/>
      <c r="AE27" s="117"/>
      <c r="AF27" s="117"/>
      <c r="AG27" s="127"/>
      <c r="AH27" s="122" t="s">
        <v>103</v>
      </c>
      <c r="AI27" s="123"/>
    </row>
    <row r="28" spans="1:35" ht="18" customHeight="1">
      <c r="A28" s="39"/>
      <c r="B28" s="40" t="s">
        <v>102</v>
      </c>
      <c r="C28" s="41"/>
      <c r="D28" s="41"/>
      <c r="E28" s="41"/>
      <c r="F28" s="41"/>
      <c r="G28" s="41"/>
      <c r="H28" s="41"/>
      <c r="I28" s="41"/>
      <c r="J28" s="42"/>
      <c r="K28" s="100" t="s">
        <v>37</v>
      </c>
      <c r="L28" s="101"/>
      <c r="M28" s="43">
        <v>1</v>
      </c>
      <c r="N28" s="41"/>
      <c r="O28" s="41"/>
      <c r="P28" s="124">
        <v>200</v>
      </c>
      <c r="Q28" s="125"/>
      <c r="S28" s="39"/>
      <c r="T28" s="40" t="s">
        <v>204</v>
      </c>
      <c r="U28" s="41"/>
      <c r="V28" s="41"/>
      <c r="W28" s="41"/>
      <c r="X28" s="41"/>
      <c r="Y28" s="41"/>
      <c r="Z28" s="41"/>
      <c r="AA28" s="41"/>
      <c r="AB28" s="42"/>
      <c r="AC28" s="130" t="s">
        <v>243</v>
      </c>
      <c r="AD28" s="41"/>
      <c r="AE28" s="43"/>
      <c r="AF28" s="41"/>
      <c r="AG28" s="41"/>
      <c r="AH28" s="124">
        <v>900</v>
      </c>
      <c r="AI28" s="125"/>
    </row>
    <row r="29" spans="1:35" ht="18" customHeight="1">
      <c r="A29" s="44"/>
      <c r="B29" s="26" t="s">
        <v>189</v>
      </c>
      <c r="C29" s="45"/>
      <c r="D29" s="45"/>
      <c r="E29" s="45"/>
      <c r="F29" s="45"/>
      <c r="G29" s="45"/>
      <c r="H29" s="45"/>
      <c r="I29" s="45"/>
      <c r="J29" s="46"/>
      <c r="K29" s="85" t="s">
        <v>38</v>
      </c>
      <c r="L29" s="86"/>
      <c r="M29" s="47">
        <v>1</v>
      </c>
      <c r="N29" s="45"/>
      <c r="O29" s="45"/>
      <c r="P29" s="110">
        <v>900</v>
      </c>
      <c r="Q29" s="111"/>
      <c r="S29" s="57"/>
      <c r="T29" s="58" t="s">
        <v>205</v>
      </c>
      <c r="U29" s="19"/>
      <c r="V29" s="19"/>
      <c r="W29" s="19"/>
      <c r="X29" s="19"/>
      <c r="Y29" s="62"/>
      <c r="Z29" s="19"/>
      <c r="AA29" s="19"/>
      <c r="AB29" s="19"/>
      <c r="AC29" s="95" t="s">
        <v>181</v>
      </c>
      <c r="AD29" s="96"/>
      <c r="AE29" s="76">
        <v>1</v>
      </c>
      <c r="AF29" s="19"/>
      <c r="AG29" s="19"/>
      <c r="AH29" s="110">
        <v>900</v>
      </c>
      <c r="AI29" s="111"/>
    </row>
    <row r="30" spans="1:35" ht="18" customHeight="1">
      <c r="A30" s="50"/>
      <c r="B30" s="51" t="s">
        <v>190</v>
      </c>
      <c r="G30" s="45"/>
      <c r="H30" s="45"/>
      <c r="I30" s="45"/>
      <c r="J30" s="46"/>
      <c r="K30" s="85" t="s">
        <v>39</v>
      </c>
      <c r="L30" s="86"/>
      <c r="M30" s="47">
        <v>1</v>
      </c>
      <c r="N30" s="45"/>
      <c r="O30" s="45"/>
      <c r="P30" s="110">
        <v>900</v>
      </c>
      <c r="Q30" s="111"/>
      <c r="S30" s="44"/>
      <c r="T30" s="10" t="s">
        <v>206</v>
      </c>
      <c r="U30" s="48"/>
      <c r="V30" s="48"/>
      <c r="W30" s="48"/>
      <c r="X30" s="45"/>
      <c r="Y30" s="49"/>
      <c r="Z30" s="48"/>
      <c r="AA30" s="48"/>
      <c r="AB30" s="48"/>
      <c r="AC30" s="130" t="s">
        <v>243</v>
      </c>
      <c r="AD30" s="45"/>
      <c r="AE30" s="45"/>
      <c r="AF30" s="45"/>
      <c r="AG30" s="46"/>
      <c r="AH30" s="110">
        <v>900</v>
      </c>
      <c r="AI30" s="111"/>
    </row>
    <row r="31" spans="1:35" ht="18" customHeight="1">
      <c r="A31" s="44"/>
      <c r="B31" s="26" t="s">
        <v>191</v>
      </c>
      <c r="C31" s="45"/>
      <c r="D31" s="45"/>
      <c r="E31" s="45"/>
      <c r="F31" s="45"/>
      <c r="G31" s="45"/>
      <c r="H31" s="45"/>
      <c r="I31" s="45"/>
      <c r="J31" s="46"/>
      <c r="K31" s="85" t="s">
        <v>40</v>
      </c>
      <c r="L31" s="86"/>
      <c r="M31" s="47">
        <v>1</v>
      </c>
      <c r="N31" s="45"/>
      <c r="O31" s="45"/>
      <c r="P31" s="110">
        <v>900</v>
      </c>
      <c r="Q31" s="111"/>
      <c r="S31" s="44"/>
      <c r="T31" s="10" t="s">
        <v>207</v>
      </c>
      <c r="U31" s="48"/>
      <c r="V31" s="48"/>
      <c r="W31" s="48"/>
      <c r="X31" s="52"/>
      <c r="Y31" s="49"/>
      <c r="Z31" s="48"/>
      <c r="AA31" s="48"/>
      <c r="AB31" s="48"/>
      <c r="AC31" s="95" t="s">
        <v>182</v>
      </c>
      <c r="AD31" s="96"/>
      <c r="AE31" s="76">
        <v>1</v>
      </c>
      <c r="AF31" s="19"/>
      <c r="AG31" s="19"/>
      <c r="AH31" s="110">
        <v>900</v>
      </c>
      <c r="AI31" s="111"/>
    </row>
    <row r="32" spans="1:35" ht="18" customHeight="1">
      <c r="A32" s="44"/>
      <c r="B32" s="26" t="s">
        <v>192</v>
      </c>
      <c r="C32" s="45"/>
      <c r="D32" s="45"/>
      <c r="E32" s="45"/>
      <c r="F32" s="45"/>
      <c r="G32" s="45"/>
      <c r="H32" s="45"/>
      <c r="I32" s="45"/>
      <c r="J32" s="46"/>
      <c r="K32" s="85" t="s">
        <v>41</v>
      </c>
      <c r="L32" s="86"/>
      <c r="M32" s="47">
        <v>1</v>
      </c>
      <c r="N32" s="45"/>
      <c r="O32" s="45"/>
      <c r="P32" s="110">
        <v>900</v>
      </c>
      <c r="Q32" s="111"/>
      <c r="S32" s="44"/>
      <c r="T32" s="10" t="s">
        <v>208</v>
      </c>
      <c r="U32" s="48"/>
      <c r="V32" s="48"/>
      <c r="W32" s="48"/>
      <c r="X32" s="52"/>
      <c r="Y32" s="49"/>
      <c r="Z32" s="48"/>
      <c r="AA32" s="48"/>
      <c r="AB32" s="48"/>
      <c r="AC32" s="130" t="s">
        <v>243</v>
      </c>
      <c r="AD32" s="45"/>
      <c r="AE32" s="45"/>
      <c r="AF32" s="45"/>
      <c r="AG32" s="46"/>
      <c r="AH32" s="110">
        <v>900</v>
      </c>
      <c r="AI32" s="111"/>
    </row>
    <row r="33" spans="1:47" ht="18" customHeight="1">
      <c r="A33" s="44"/>
      <c r="B33" s="26" t="s">
        <v>223</v>
      </c>
      <c r="C33" s="45"/>
      <c r="D33" s="45"/>
      <c r="E33" s="45"/>
      <c r="F33" s="45"/>
      <c r="G33" s="45"/>
      <c r="H33" s="52"/>
      <c r="I33" s="45"/>
      <c r="J33" s="46"/>
      <c r="K33" s="85" t="s">
        <v>42</v>
      </c>
      <c r="L33" s="86"/>
      <c r="M33" s="47">
        <v>1</v>
      </c>
      <c r="N33" s="45"/>
      <c r="O33" s="45"/>
      <c r="P33" s="110">
        <v>900</v>
      </c>
      <c r="Q33" s="111"/>
      <c r="S33" s="44"/>
      <c r="T33" s="10" t="s">
        <v>209</v>
      </c>
      <c r="U33" s="48"/>
      <c r="V33" s="48"/>
      <c r="W33" s="48"/>
      <c r="X33" s="52"/>
      <c r="Y33" s="49"/>
      <c r="Z33" s="48"/>
      <c r="AA33" s="48"/>
      <c r="AB33" s="48"/>
      <c r="AC33" s="95" t="s">
        <v>152</v>
      </c>
      <c r="AD33" s="96"/>
      <c r="AE33" s="76">
        <v>1</v>
      </c>
      <c r="AF33" s="19"/>
      <c r="AG33" s="19"/>
      <c r="AH33" s="110">
        <v>900</v>
      </c>
      <c r="AI33" s="111"/>
    </row>
    <row r="34" spans="1:47" ht="18" customHeight="1">
      <c r="A34" s="44"/>
      <c r="B34" s="26" t="s">
        <v>224</v>
      </c>
      <c r="C34" s="45"/>
      <c r="D34" s="45"/>
      <c r="E34" s="45"/>
      <c r="F34" s="45"/>
      <c r="G34" s="45"/>
      <c r="H34" s="52"/>
      <c r="I34" s="45"/>
      <c r="J34" s="46"/>
      <c r="K34" s="85" t="s">
        <v>43</v>
      </c>
      <c r="L34" s="86"/>
      <c r="M34" s="47">
        <v>1</v>
      </c>
      <c r="N34" s="45"/>
      <c r="O34" s="45"/>
      <c r="P34" s="110">
        <v>900</v>
      </c>
      <c r="Q34" s="111"/>
      <c r="S34" s="54"/>
      <c r="T34" s="10" t="s">
        <v>210</v>
      </c>
      <c r="U34" s="48"/>
      <c r="V34" s="48"/>
      <c r="W34" s="48"/>
      <c r="X34" s="52"/>
      <c r="Y34" s="49"/>
      <c r="Z34" s="48"/>
      <c r="AA34" s="48"/>
      <c r="AB34" s="48"/>
      <c r="AC34" s="130" t="s">
        <v>243</v>
      </c>
      <c r="AD34" s="45"/>
      <c r="AE34" s="45"/>
      <c r="AF34" s="45"/>
      <c r="AG34" s="46"/>
      <c r="AH34" s="110">
        <v>900</v>
      </c>
      <c r="AI34" s="111"/>
    </row>
    <row r="35" spans="1:47" ht="18" customHeight="1">
      <c r="A35" s="44"/>
      <c r="B35" s="26" t="s">
        <v>225</v>
      </c>
      <c r="C35" s="45"/>
      <c r="D35" s="45"/>
      <c r="E35" s="45"/>
      <c r="F35" s="45"/>
      <c r="G35" s="45"/>
      <c r="H35" s="52"/>
      <c r="I35" s="45"/>
      <c r="J35" s="46"/>
      <c r="K35" s="85" t="s">
        <v>44</v>
      </c>
      <c r="L35" s="86"/>
      <c r="M35" s="47">
        <v>1</v>
      </c>
      <c r="N35" s="45"/>
      <c r="O35" s="45"/>
      <c r="P35" s="110">
        <v>1800</v>
      </c>
      <c r="Q35" s="111"/>
      <c r="S35" s="54"/>
      <c r="T35" s="10" t="s">
        <v>211</v>
      </c>
      <c r="U35" s="48"/>
      <c r="V35" s="48"/>
      <c r="W35" s="48"/>
      <c r="X35" s="52"/>
      <c r="Y35" s="49"/>
      <c r="Z35" s="48"/>
      <c r="AA35" s="48"/>
      <c r="AB35" s="48"/>
      <c r="AC35" s="95" t="s">
        <v>183</v>
      </c>
      <c r="AD35" s="96"/>
      <c r="AE35" s="76">
        <v>1</v>
      </c>
      <c r="AF35" s="19"/>
      <c r="AG35" s="19"/>
      <c r="AH35" s="110">
        <v>900</v>
      </c>
      <c r="AI35" s="111"/>
    </row>
    <row r="36" spans="1:47" ht="18" customHeight="1">
      <c r="A36" s="44"/>
      <c r="B36" s="26" t="s">
        <v>227</v>
      </c>
      <c r="C36" s="45"/>
      <c r="D36" s="45"/>
      <c r="E36" s="45"/>
      <c r="F36" s="45"/>
      <c r="G36" s="45"/>
      <c r="H36" s="52"/>
      <c r="I36" s="45"/>
      <c r="J36" s="46"/>
      <c r="K36" s="95" t="s">
        <v>43</v>
      </c>
      <c r="L36" s="96"/>
      <c r="M36" s="76">
        <v>1</v>
      </c>
      <c r="O36" s="19"/>
      <c r="P36" s="110">
        <v>900</v>
      </c>
      <c r="Q36" s="111"/>
      <c r="S36" s="54"/>
      <c r="T36" s="10" t="s">
        <v>212</v>
      </c>
      <c r="U36" s="48"/>
      <c r="V36" s="48"/>
      <c r="W36" s="48"/>
      <c r="X36" s="52"/>
      <c r="Y36" s="49"/>
      <c r="Z36" s="48"/>
      <c r="AA36" s="48"/>
      <c r="AB36" s="48"/>
      <c r="AC36" s="130" t="s">
        <v>243</v>
      </c>
      <c r="AD36" s="45"/>
      <c r="AE36" s="45"/>
      <c r="AF36" s="45"/>
      <c r="AG36" s="46"/>
      <c r="AH36" s="110">
        <v>900</v>
      </c>
      <c r="AI36" s="111"/>
    </row>
    <row r="37" spans="1:47" ht="18" customHeight="1">
      <c r="A37" s="44"/>
      <c r="B37" s="26" t="s">
        <v>226</v>
      </c>
      <c r="C37" s="45"/>
      <c r="D37" s="45"/>
      <c r="E37" s="45"/>
      <c r="F37" s="45"/>
      <c r="G37" s="45"/>
      <c r="H37" s="52"/>
      <c r="I37" s="45"/>
      <c r="J37" s="46"/>
      <c r="K37" s="85" t="s">
        <v>31</v>
      </c>
      <c r="L37" s="86"/>
      <c r="M37" s="47">
        <v>2</v>
      </c>
      <c r="N37" s="45"/>
      <c r="O37" s="46"/>
      <c r="P37" s="110">
        <v>900</v>
      </c>
      <c r="Q37" s="111"/>
      <c r="S37" s="54"/>
      <c r="T37" s="10" t="s">
        <v>213</v>
      </c>
      <c r="U37" s="48"/>
      <c r="V37" s="48"/>
      <c r="W37" s="48"/>
      <c r="X37" s="52"/>
      <c r="Y37" s="49"/>
      <c r="Z37" s="48"/>
      <c r="AA37" s="48"/>
      <c r="AB37" s="48"/>
      <c r="AC37" s="85" t="s">
        <v>30</v>
      </c>
      <c r="AD37" s="86"/>
      <c r="AE37" s="47">
        <v>1</v>
      </c>
      <c r="AF37" s="45"/>
      <c r="AG37" s="46"/>
      <c r="AH37" s="110">
        <v>900</v>
      </c>
      <c r="AI37" s="111"/>
    </row>
    <row r="38" spans="1:47" ht="18" customHeight="1">
      <c r="A38" s="44"/>
      <c r="B38" s="26" t="s">
        <v>193</v>
      </c>
      <c r="C38" s="45"/>
      <c r="D38" s="45"/>
      <c r="E38" s="45"/>
      <c r="F38" s="45"/>
      <c r="G38" s="45"/>
      <c r="H38" s="45"/>
      <c r="I38" s="45"/>
      <c r="J38" s="46"/>
      <c r="K38" s="85" t="s">
        <v>32</v>
      </c>
      <c r="L38" s="86"/>
      <c r="M38" s="47">
        <v>1</v>
      </c>
      <c r="N38" s="45"/>
      <c r="O38" s="46"/>
      <c r="P38" s="110">
        <v>900</v>
      </c>
      <c r="Q38" s="111"/>
      <c r="S38" s="54"/>
      <c r="T38" s="10" t="s">
        <v>214</v>
      </c>
      <c r="U38" s="48"/>
      <c r="V38" s="48"/>
      <c r="W38" s="48"/>
      <c r="X38" s="52"/>
      <c r="Y38" s="49"/>
      <c r="Z38" s="48"/>
      <c r="AA38" s="48"/>
      <c r="AB38" s="48"/>
      <c r="AC38" s="85" t="s">
        <v>30</v>
      </c>
      <c r="AD38" s="86"/>
      <c r="AE38" s="47">
        <v>1</v>
      </c>
      <c r="AF38" s="45"/>
      <c r="AG38" s="46"/>
      <c r="AH38" s="110">
        <v>900</v>
      </c>
      <c r="AI38" s="111"/>
    </row>
    <row r="39" spans="1:47" ht="18" customHeight="1">
      <c r="A39" s="44"/>
      <c r="B39" s="26" t="s">
        <v>194</v>
      </c>
      <c r="C39" s="45"/>
      <c r="D39" s="45"/>
      <c r="E39" s="45"/>
      <c r="F39" s="45"/>
      <c r="G39" s="45"/>
      <c r="H39" s="52"/>
      <c r="I39" s="45"/>
      <c r="J39" s="46"/>
      <c r="K39" s="85" t="s">
        <v>33</v>
      </c>
      <c r="L39" s="86"/>
      <c r="M39" s="47">
        <v>1</v>
      </c>
      <c r="N39" s="45"/>
      <c r="O39" s="46"/>
      <c r="P39" s="110">
        <v>200</v>
      </c>
      <c r="Q39" s="111"/>
      <c r="S39" s="54"/>
      <c r="T39" s="10" t="s">
        <v>215</v>
      </c>
      <c r="U39" s="48"/>
      <c r="V39" s="48"/>
      <c r="W39" s="48"/>
      <c r="X39" s="52"/>
      <c r="Y39" s="49"/>
      <c r="Z39" s="48"/>
      <c r="AA39" s="48"/>
      <c r="AB39" s="48"/>
      <c r="AC39" s="85" t="s">
        <v>184</v>
      </c>
      <c r="AD39" s="86"/>
      <c r="AE39" s="47">
        <v>1</v>
      </c>
      <c r="AF39" s="45"/>
      <c r="AG39" s="46"/>
      <c r="AH39" s="110">
        <v>900</v>
      </c>
      <c r="AI39" s="111"/>
    </row>
    <row r="40" spans="1:47" ht="18" customHeight="1">
      <c r="A40" s="44"/>
      <c r="B40" s="26" t="s">
        <v>79</v>
      </c>
      <c r="C40" s="45"/>
      <c r="D40" s="45"/>
      <c r="E40" s="45"/>
      <c r="F40" s="45"/>
      <c r="G40" s="45"/>
      <c r="H40" s="52"/>
      <c r="I40" s="45"/>
      <c r="J40" s="46"/>
      <c r="K40" s="85" t="s">
        <v>34</v>
      </c>
      <c r="L40" s="86"/>
      <c r="M40" s="47">
        <v>1</v>
      </c>
      <c r="N40" s="45"/>
      <c r="O40" s="46"/>
      <c r="P40" s="110">
        <v>100</v>
      </c>
      <c r="Q40" s="111"/>
      <c r="S40" s="54"/>
      <c r="T40" s="10" t="s">
        <v>216</v>
      </c>
      <c r="U40" s="45"/>
      <c r="V40" s="45"/>
      <c r="W40" s="45"/>
      <c r="X40" s="52"/>
      <c r="Y40" s="49"/>
      <c r="Z40" s="45"/>
      <c r="AA40" s="45"/>
      <c r="AB40" s="45"/>
      <c r="AC40" s="95" t="s">
        <v>185</v>
      </c>
      <c r="AD40" s="96"/>
      <c r="AE40" s="76">
        <v>1</v>
      </c>
      <c r="AF40" s="19"/>
      <c r="AG40" s="19"/>
      <c r="AH40" s="110">
        <v>900</v>
      </c>
      <c r="AI40" s="111"/>
    </row>
    <row r="41" spans="1:47" ht="18" customHeight="1">
      <c r="A41" s="44"/>
      <c r="B41" s="26" t="s">
        <v>195</v>
      </c>
      <c r="C41" s="45"/>
      <c r="D41" s="45"/>
      <c r="E41" s="45"/>
      <c r="F41" s="45"/>
      <c r="G41" s="45"/>
      <c r="H41" s="45"/>
      <c r="I41" s="45"/>
      <c r="J41" s="46"/>
      <c r="K41" s="85" t="s">
        <v>35</v>
      </c>
      <c r="L41" s="86"/>
      <c r="M41" s="47">
        <v>1</v>
      </c>
      <c r="N41" s="45"/>
      <c r="O41" s="46"/>
      <c r="P41" s="110">
        <v>100</v>
      </c>
      <c r="Q41" s="111"/>
      <c r="S41" s="54"/>
      <c r="T41" s="26" t="s">
        <v>217</v>
      </c>
      <c r="U41" s="48"/>
      <c r="V41" s="48"/>
      <c r="W41" s="48"/>
      <c r="X41" s="52"/>
      <c r="Y41" s="49"/>
      <c r="Z41" s="48"/>
      <c r="AA41" s="48"/>
      <c r="AB41" s="48"/>
      <c r="AC41" s="130" t="s">
        <v>243</v>
      </c>
      <c r="AD41" s="45"/>
      <c r="AE41" s="45"/>
      <c r="AF41" s="45"/>
      <c r="AG41" s="46"/>
      <c r="AH41" s="110">
        <v>900</v>
      </c>
      <c r="AI41" s="111"/>
      <c r="AT41" s="3"/>
      <c r="AU41" s="3"/>
    </row>
    <row r="42" spans="1:47" ht="18" customHeight="1">
      <c r="A42" s="44"/>
      <c r="B42" s="26" t="s">
        <v>196</v>
      </c>
      <c r="C42" s="45"/>
      <c r="D42" s="45"/>
      <c r="E42" s="45"/>
      <c r="F42" s="45"/>
      <c r="G42" s="45"/>
      <c r="H42" s="45"/>
      <c r="I42" s="45"/>
      <c r="J42" s="46"/>
      <c r="K42" s="85" t="s">
        <v>36</v>
      </c>
      <c r="L42" s="86"/>
      <c r="M42" s="47">
        <v>1</v>
      </c>
      <c r="N42" s="45"/>
      <c r="O42" s="46"/>
      <c r="P42" s="110">
        <v>100</v>
      </c>
      <c r="Q42" s="111"/>
      <c r="S42" s="54"/>
      <c r="T42" s="26" t="s">
        <v>229</v>
      </c>
      <c r="U42" s="48"/>
      <c r="V42" s="48"/>
      <c r="W42" s="48"/>
      <c r="X42" s="52"/>
      <c r="Y42" s="49"/>
      <c r="Z42" s="48"/>
      <c r="AA42" s="48"/>
      <c r="AB42" s="48"/>
      <c r="AC42" s="95" t="s">
        <v>233</v>
      </c>
      <c r="AD42" s="96"/>
      <c r="AE42" s="76">
        <v>1</v>
      </c>
      <c r="AF42" s="45"/>
      <c r="AG42" s="46"/>
      <c r="AH42" s="110">
        <v>900</v>
      </c>
      <c r="AI42" s="111"/>
    </row>
    <row r="43" spans="1:47" ht="18" customHeight="1">
      <c r="A43" s="44"/>
      <c r="B43" s="26" t="s">
        <v>197</v>
      </c>
      <c r="C43" s="45"/>
      <c r="D43" s="45"/>
      <c r="E43" s="45"/>
      <c r="F43" s="45"/>
      <c r="G43" s="45"/>
      <c r="H43" s="52"/>
      <c r="I43" s="45"/>
      <c r="J43" s="46"/>
      <c r="K43" s="95" t="s">
        <v>178</v>
      </c>
      <c r="L43" s="96"/>
      <c r="M43" s="76">
        <v>1</v>
      </c>
      <c r="O43" s="19"/>
      <c r="P43" s="110">
        <v>900</v>
      </c>
      <c r="Q43" s="111"/>
      <c r="S43" s="54"/>
      <c r="T43" s="26" t="s">
        <v>230</v>
      </c>
      <c r="U43" s="48"/>
      <c r="V43" s="48"/>
      <c r="W43" s="48"/>
      <c r="X43" s="52"/>
      <c r="Y43" s="49"/>
      <c r="Z43" s="48"/>
      <c r="AA43" s="48"/>
      <c r="AB43" s="48"/>
      <c r="AC43" s="130" t="s">
        <v>243</v>
      </c>
      <c r="AD43" s="45"/>
      <c r="AE43" s="45"/>
      <c r="AF43" s="45"/>
      <c r="AG43" s="46"/>
      <c r="AH43" s="110">
        <v>900</v>
      </c>
      <c r="AI43" s="111"/>
    </row>
    <row r="44" spans="1:47" ht="18" customHeight="1">
      <c r="A44" s="44"/>
      <c r="B44" s="26" t="s">
        <v>198</v>
      </c>
      <c r="C44" s="45"/>
      <c r="D44" s="45"/>
      <c r="E44" s="45"/>
      <c r="F44" s="45"/>
      <c r="G44" s="45"/>
      <c r="H44" s="45"/>
      <c r="I44" s="45"/>
      <c r="J44" s="46"/>
      <c r="K44" s="130" t="s">
        <v>243</v>
      </c>
      <c r="L44" s="45"/>
      <c r="M44" s="47"/>
      <c r="N44" s="45"/>
      <c r="O44" s="45"/>
      <c r="P44" s="110">
        <v>900</v>
      </c>
      <c r="Q44" s="111"/>
      <c r="S44" s="56"/>
      <c r="T44" s="26" t="s">
        <v>231</v>
      </c>
      <c r="U44" s="45"/>
      <c r="V44" s="45"/>
      <c r="W44" s="128">
        <v>80</v>
      </c>
      <c r="X44" s="128"/>
      <c r="Y44" s="128"/>
      <c r="Z44" s="45" t="s">
        <v>238</v>
      </c>
      <c r="AA44" s="45"/>
      <c r="AB44" s="45"/>
      <c r="AC44" s="95" t="s">
        <v>232</v>
      </c>
      <c r="AD44" s="96"/>
      <c r="AE44" s="76">
        <v>1</v>
      </c>
      <c r="AF44" s="45"/>
      <c r="AG44" s="46"/>
      <c r="AH44" s="110">
        <v>300</v>
      </c>
      <c r="AI44" s="111"/>
    </row>
    <row r="45" spans="1:47" ht="18" customHeight="1">
      <c r="A45" s="57"/>
      <c r="B45" s="26" t="s">
        <v>199</v>
      </c>
      <c r="C45" s="45"/>
      <c r="D45" s="45"/>
      <c r="E45" s="45"/>
      <c r="F45" s="45"/>
      <c r="G45" s="45"/>
      <c r="H45" s="45"/>
      <c r="I45" s="45"/>
      <c r="J45" s="46"/>
      <c r="K45" s="85" t="s">
        <v>179</v>
      </c>
      <c r="L45" s="86"/>
      <c r="M45" s="47">
        <v>1</v>
      </c>
      <c r="N45" s="45"/>
      <c r="O45" s="46"/>
      <c r="P45" s="110">
        <v>900</v>
      </c>
      <c r="Q45" s="111"/>
      <c r="S45" s="61"/>
      <c r="T45" s="3"/>
      <c r="X45" s="59"/>
      <c r="Y45" s="62"/>
      <c r="AC45" s="63"/>
      <c r="AG45" s="19"/>
      <c r="AH45" s="93"/>
      <c r="AI45" s="94"/>
    </row>
    <row r="46" spans="1:47" ht="18" customHeight="1">
      <c r="A46" s="44"/>
      <c r="B46" s="58" t="s">
        <v>200</v>
      </c>
      <c r="C46" s="19"/>
      <c r="D46" s="19"/>
      <c r="E46" s="19"/>
      <c r="F46" s="19"/>
      <c r="G46" s="59"/>
      <c r="H46" s="19"/>
      <c r="I46" s="59"/>
      <c r="J46" s="60"/>
      <c r="K46" s="130" t="s">
        <v>243</v>
      </c>
      <c r="L46" s="45"/>
      <c r="M46" s="47"/>
      <c r="N46" s="45"/>
      <c r="O46" s="45"/>
      <c r="P46" s="110">
        <v>900</v>
      </c>
      <c r="Q46" s="111"/>
      <c r="S46" s="54"/>
      <c r="T46" s="55"/>
      <c r="U46" s="48"/>
      <c r="V46" s="48"/>
      <c r="W46" s="48"/>
      <c r="X46" s="52"/>
      <c r="Y46" s="49"/>
      <c r="Z46" s="48"/>
      <c r="AA46" s="48"/>
      <c r="AB46" s="48"/>
      <c r="AC46" s="53"/>
      <c r="AD46" s="48"/>
      <c r="AE46" s="48"/>
      <c r="AF46" s="48"/>
      <c r="AG46" s="45"/>
      <c r="AH46" s="110"/>
      <c r="AI46" s="111"/>
    </row>
    <row r="47" spans="1:47" ht="18" customHeight="1">
      <c r="A47" s="44"/>
      <c r="B47" s="26" t="s">
        <v>201</v>
      </c>
      <c r="C47" s="45"/>
      <c r="D47" s="45"/>
      <c r="E47" s="45"/>
      <c r="F47" s="45"/>
      <c r="G47" s="45"/>
      <c r="H47" s="45"/>
      <c r="I47" s="45"/>
      <c r="J47" s="46"/>
      <c r="K47" s="85" t="s">
        <v>175</v>
      </c>
      <c r="L47" s="86"/>
      <c r="M47" s="47">
        <v>1</v>
      </c>
      <c r="N47" s="45"/>
      <c r="O47" s="46"/>
      <c r="P47" s="110">
        <v>900</v>
      </c>
      <c r="Q47" s="111"/>
      <c r="S47" s="54"/>
      <c r="T47" s="55"/>
      <c r="U47" s="48"/>
      <c r="V47" s="48"/>
      <c r="W47" s="48"/>
      <c r="X47" s="52"/>
      <c r="Y47" s="49"/>
      <c r="Z47" s="48"/>
      <c r="AA47" s="48"/>
      <c r="AB47" s="48"/>
      <c r="AC47" s="53"/>
      <c r="AD47" s="48"/>
      <c r="AE47" s="48"/>
      <c r="AF47" s="48"/>
      <c r="AG47" s="45"/>
      <c r="AH47" s="110"/>
      <c r="AI47" s="111"/>
    </row>
    <row r="48" spans="1:47" ht="18" customHeight="1">
      <c r="A48" s="44"/>
      <c r="B48" s="26" t="s">
        <v>202</v>
      </c>
      <c r="C48" s="45"/>
      <c r="D48" s="45"/>
      <c r="E48" s="45"/>
      <c r="F48" s="45"/>
      <c r="G48" s="45"/>
      <c r="H48" s="45"/>
      <c r="I48" s="45"/>
      <c r="J48" s="46"/>
      <c r="K48" s="130" t="s">
        <v>243</v>
      </c>
      <c r="L48" s="45"/>
      <c r="M48" s="47"/>
      <c r="N48" s="45"/>
      <c r="O48" s="45"/>
      <c r="P48" s="110">
        <v>900</v>
      </c>
      <c r="Q48" s="111"/>
      <c r="S48" s="54"/>
      <c r="T48" s="55"/>
      <c r="U48" s="48"/>
      <c r="V48" s="48"/>
      <c r="W48" s="48"/>
      <c r="X48" s="52"/>
      <c r="Y48" s="49"/>
      <c r="Z48" s="48"/>
      <c r="AA48" s="48"/>
      <c r="AB48" s="48"/>
      <c r="AC48" s="53"/>
      <c r="AD48" s="48"/>
      <c r="AE48" s="48"/>
      <c r="AF48" s="48"/>
      <c r="AG48" s="45"/>
      <c r="AH48" s="110"/>
      <c r="AI48" s="111"/>
    </row>
    <row r="49" spans="1:35" ht="18" customHeight="1" thickBot="1">
      <c r="A49" s="64"/>
      <c r="B49" s="65" t="s">
        <v>203</v>
      </c>
      <c r="C49" s="66"/>
      <c r="D49" s="66"/>
      <c r="E49" s="66"/>
      <c r="F49" s="66"/>
      <c r="G49" s="66"/>
      <c r="H49" s="66"/>
      <c r="I49" s="66"/>
      <c r="J49" s="67"/>
      <c r="K49" s="97" t="s">
        <v>180</v>
      </c>
      <c r="L49" s="98"/>
      <c r="M49" s="69">
        <v>1</v>
      </c>
      <c r="N49" s="66"/>
      <c r="O49" s="67"/>
      <c r="P49" s="114">
        <v>900</v>
      </c>
      <c r="Q49" s="115"/>
      <c r="S49" s="70"/>
      <c r="T49" s="71"/>
      <c r="U49" s="66"/>
      <c r="V49" s="66"/>
      <c r="W49" s="66"/>
      <c r="X49" s="71"/>
      <c r="Y49" s="72"/>
      <c r="Z49" s="66"/>
      <c r="AA49" s="66"/>
      <c r="AB49" s="66"/>
      <c r="AC49" s="68"/>
      <c r="AD49" s="66"/>
      <c r="AE49" s="66"/>
      <c r="AF49" s="66"/>
      <c r="AG49" s="66"/>
      <c r="AH49" s="114"/>
      <c r="AI49" s="115"/>
    </row>
    <row r="50" spans="1:35" ht="2.7" customHeight="1" thickBot="1">
      <c r="B50" s="3"/>
      <c r="K50" s="11"/>
      <c r="L50" s="11"/>
      <c r="M50" s="12"/>
      <c r="O50" s="13"/>
      <c r="P50" s="13"/>
      <c r="Q50" s="13"/>
      <c r="R50" s="13"/>
      <c r="S50" s="14"/>
      <c r="T50" s="3"/>
      <c r="X50" s="3"/>
      <c r="Y50" s="11"/>
      <c r="AF50" s="15"/>
      <c r="AG50" s="15"/>
      <c r="AH50" s="13"/>
      <c r="AI50" s="13"/>
    </row>
    <row r="51" spans="1:35" ht="16.95" customHeight="1" thickBot="1">
      <c r="A51" s="15" t="s">
        <v>112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X51" s="16"/>
      <c r="Y51" s="16"/>
      <c r="Z51" s="16"/>
      <c r="AA51" s="16"/>
      <c r="AB51" s="16"/>
      <c r="AC51" s="102" t="s">
        <v>113</v>
      </c>
      <c r="AD51" s="102"/>
      <c r="AE51" s="102"/>
      <c r="AF51" s="103"/>
      <c r="AG51" s="107">
        <f>IF(AP79=2,SUM(AT71:AT109)*3,SUM(AT71:AT109))</f>
        <v>0</v>
      </c>
      <c r="AH51" s="108"/>
      <c r="AI51" s="109"/>
    </row>
    <row r="52" spans="1:35" ht="16.95" customHeight="1" thickBot="1">
      <c r="A52" s="17" t="s">
        <v>114</v>
      </c>
      <c r="AC52" s="102" t="s">
        <v>28</v>
      </c>
      <c r="AD52" s="102"/>
      <c r="AE52" s="102"/>
      <c r="AF52" s="103"/>
      <c r="AG52" s="107">
        <f>IF(SUM(AG28:AI49)&gt;0,AG51*7/100,"")</f>
        <v>0</v>
      </c>
      <c r="AH52" s="108"/>
      <c r="AI52" s="109"/>
    </row>
    <row r="53" spans="1:35" ht="16.95" customHeight="1" thickBot="1">
      <c r="A53" s="17" t="s">
        <v>173</v>
      </c>
      <c r="AC53" s="102" t="s">
        <v>29</v>
      </c>
      <c r="AD53" s="102"/>
      <c r="AE53" s="102"/>
      <c r="AF53" s="103"/>
      <c r="AG53" s="104">
        <f>IF(SUM(AG28:AI49)&gt;0,AG51+AG52,"")</f>
        <v>0</v>
      </c>
      <c r="AH53" s="105"/>
      <c r="AI53" s="106"/>
    </row>
    <row r="54" spans="1:35" ht="16.95" customHeight="1">
      <c r="A54" s="17" t="s">
        <v>174</v>
      </c>
      <c r="V54" s="15"/>
    </row>
    <row r="55" spans="1:35" ht="16.95" customHeight="1">
      <c r="A55" s="17" t="s">
        <v>244</v>
      </c>
      <c r="W55" s="15" t="s">
        <v>151</v>
      </c>
      <c r="X55" s="15"/>
      <c r="AB55" s="73"/>
      <c r="AC55" s="113"/>
      <c r="AD55" s="113"/>
      <c r="AE55" s="113"/>
      <c r="AF55" s="113"/>
      <c r="AG55" s="113"/>
      <c r="AH55" s="113"/>
      <c r="AI55" s="113"/>
    </row>
    <row r="56" spans="1:35" ht="1.95" customHeight="1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20"/>
      <c r="Y56" s="19"/>
      <c r="Z56" s="19"/>
      <c r="AA56" s="19"/>
      <c r="AB56" s="21"/>
      <c r="AC56" s="21"/>
      <c r="AD56" s="21"/>
      <c r="AE56" s="21"/>
      <c r="AF56" s="21"/>
      <c r="AG56" s="21"/>
      <c r="AH56" s="21"/>
      <c r="AI56" s="19"/>
    </row>
    <row r="57" spans="1:35" ht="1.95" customHeight="1">
      <c r="A57" s="17"/>
      <c r="W57" s="15"/>
      <c r="X57" s="15"/>
    </row>
    <row r="58" spans="1:35" ht="16.95" customHeight="1">
      <c r="A58" s="22" t="s">
        <v>147</v>
      </c>
      <c r="D58" s="78"/>
      <c r="E58" s="78"/>
      <c r="F58" s="78"/>
      <c r="G58" s="15" t="s">
        <v>133</v>
      </c>
      <c r="H58" s="78"/>
      <c r="I58" s="78"/>
      <c r="J58" s="78"/>
      <c r="K58" s="14" t="s">
        <v>111</v>
      </c>
      <c r="M58" s="78"/>
      <c r="N58" s="78"/>
      <c r="O58" s="78"/>
      <c r="P58" s="22" t="s">
        <v>107</v>
      </c>
      <c r="R58" s="78"/>
      <c r="S58" s="78"/>
      <c r="T58" s="78"/>
      <c r="U58" s="129" t="s">
        <v>108</v>
      </c>
      <c r="V58" s="129"/>
      <c r="W58" s="129"/>
      <c r="X58" s="78"/>
      <c r="Y58" s="78"/>
      <c r="Z58" s="78"/>
      <c r="AA58" s="129" t="s">
        <v>109</v>
      </c>
      <c r="AB58" s="129"/>
      <c r="AC58" s="129"/>
      <c r="AD58" s="78"/>
      <c r="AE58" s="78"/>
      <c r="AF58" s="78"/>
    </row>
    <row r="59" spans="1:35" ht="1.95" customHeight="1">
      <c r="A59" s="22"/>
      <c r="B59" s="2"/>
      <c r="C59" s="2"/>
      <c r="D59" s="2"/>
      <c r="E59" s="2"/>
      <c r="F59" s="2"/>
      <c r="G59" s="2"/>
      <c r="H59" s="28"/>
      <c r="I59" s="28"/>
      <c r="J59" s="28"/>
      <c r="K59" s="28"/>
      <c r="L59" s="31"/>
      <c r="M59" s="31"/>
      <c r="N59" s="28"/>
      <c r="O59" s="28"/>
      <c r="P59" s="28"/>
      <c r="Q59" s="28"/>
      <c r="R59" s="31"/>
      <c r="S59" s="31"/>
      <c r="T59" s="28"/>
      <c r="U59" s="28"/>
      <c r="V59" s="28"/>
      <c r="W59" s="28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16.95" customHeight="1">
      <c r="A60" s="14" t="s">
        <v>110</v>
      </c>
      <c r="B60" s="2"/>
      <c r="C60" s="78"/>
      <c r="D60" s="78"/>
      <c r="E60" s="78"/>
      <c r="F60" s="78"/>
      <c r="G60" s="15" t="s">
        <v>133</v>
      </c>
      <c r="H60" s="78"/>
      <c r="I60" s="78"/>
      <c r="J60" s="78"/>
      <c r="K60" s="79" t="s">
        <v>150</v>
      </c>
      <c r="L60" s="79"/>
      <c r="M60" s="79"/>
      <c r="N60" s="79"/>
      <c r="O60" s="79"/>
      <c r="P60" s="78"/>
      <c r="Q60" s="78"/>
      <c r="R60" s="78"/>
      <c r="S60" s="78"/>
      <c r="T60" s="79"/>
      <c r="U60" s="79"/>
      <c r="V60" s="79"/>
      <c r="W60" s="81"/>
      <c r="X60" s="81"/>
      <c r="Y60" s="81"/>
      <c r="Z60" s="81"/>
      <c r="AA60" s="112"/>
      <c r="AB60" s="112"/>
      <c r="AC60" s="81"/>
      <c r="AD60" s="81"/>
      <c r="AE60" s="81"/>
      <c r="AF60" s="2"/>
      <c r="AG60" s="81"/>
      <c r="AH60" s="81"/>
      <c r="AI60" s="81"/>
    </row>
    <row r="61" spans="1:35" ht="1.95" customHeight="1">
      <c r="A61" s="2"/>
      <c r="B61" s="2"/>
      <c r="C61" s="2"/>
      <c r="D61" s="2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4"/>
      <c r="Q61" s="2"/>
      <c r="R61" s="2"/>
      <c r="S61" s="2"/>
      <c r="T61" s="2"/>
      <c r="U61" s="24"/>
      <c r="V61" s="2"/>
      <c r="W61" s="2"/>
      <c r="X61" s="2"/>
      <c r="Y61" s="2"/>
      <c r="Z61" s="25"/>
      <c r="AA61" s="2"/>
      <c r="AB61" s="2"/>
      <c r="AC61" s="2"/>
      <c r="AD61" s="2"/>
      <c r="AE61" s="2"/>
      <c r="AF61" s="25"/>
      <c r="AG61" s="2"/>
      <c r="AH61" s="2"/>
      <c r="AI61" s="2"/>
    </row>
    <row r="62" spans="1:35" ht="12" customHeight="1">
      <c r="AD62" s="1" t="s">
        <v>245</v>
      </c>
    </row>
    <row r="63" spans="1:35" ht="19.95" customHeight="1"/>
    <row r="64" spans="1:35" ht="19.95" customHeight="1">
      <c r="O64" s="80"/>
      <c r="P64" s="80"/>
      <c r="Q64" s="87"/>
      <c r="R64" s="87"/>
      <c r="S64" s="87"/>
      <c r="T64" s="87"/>
      <c r="U64" s="87"/>
      <c r="V64" s="87"/>
    </row>
    <row r="65" spans="1:56" ht="14.1" customHeight="1">
      <c r="A65" s="22"/>
      <c r="B65" s="2"/>
      <c r="C65" s="2"/>
      <c r="D65" s="2"/>
      <c r="E65" s="2"/>
      <c r="G65" s="2"/>
      <c r="N65" s="81"/>
      <c r="O65" s="81"/>
      <c r="P65" s="81"/>
      <c r="Q65" s="81"/>
      <c r="R65" s="82"/>
      <c r="S65" s="82"/>
      <c r="T65" s="81"/>
      <c r="U65" s="81"/>
      <c r="V65" s="81"/>
      <c r="W65" s="81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1:56" ht="14.1" customHeight="1">
      <c r="O66" s="80"/>
      <c r="P66" s="80"/>
      <c r="Q66" s="80"/>
      <c r="R66" s="87"/>
      <c r="S66" s="87"/>
      <c r="T66" s="87"/>
      <c r="U66" s="87"/>
      <c r="V66" s="87"/>
    </row>
    <row r="67" spans="1:56" ht="14.1" customHeight="1">
      <c r="O67" s="30"/>
      <c r="P67" s="30"/>
      <c r="Q67" s="30"/>
      <c r="R67" s="4"/>
      <c r="S67" s="4"/>
      <c r="T67" s="4"/>
      <c r="U67" s="4"/>
      <c r="V67" s="4"/>
    </row>
    <row r="68" spans="1:56" ht="14.1" customHeight="1"/>
    <row r="69" spans="1:56" ht="14.1" customHeight="1"/>
    <row r="70" spans="1:56" ht="12" customHeight="1"/>
    <row r="71" spans="1:56" ht="14.25" customHeight="1">
      <c r="AL71" s="1">
        <f>IF(ISBLANK(#REF!),0,1)</f>
        <v>1</v>
      </c>
      <c r="AM71" s="1">
        <v>1</v>
      </c>
      <c r="AN71" s="1" t="s">
        <v>14</v>
      </c>
      <c r="AO71" s="1">
        <v>2564</v>
      </c>
      <c r="AP71" s="1">
        <f>IF(L19="ขึ้นทะเบียน",1,2)</f>
        <v>2</v>
      </c>
      <c r="AQ71" s="8" t="b">
        <v>0</v>
      </c>
      <c r="AR71" s="8"/>
      <c r="AS71" s="5" t="s">
        <v>98</v>
      </c>
      <c r="AT71" s="6">
        <f>IF(AQ71=TRUE,P28,0)</f>
        <v>0</v>
      </c>
      <c r="AU71" s="1">
        <v>40</v>
      </c>
      <c r="AV71" s="1" t="s">
        <v>120</v>
      </c>
      <c r="AW71" s="1" t="s">
        <v>116</v>
      </c>
      <c r="AX71" s="1" t="s">
        <v>125</v>
      </c>
      <c r="AY71" s="1" t="s">
        <v>126</v>
      </c>
      <c r="AZ71" s="1" t="s">
        <v>128</v>
      </c>
      <c r="BA71" s="1" t="s">
        <v>134</v>
      </c>
      <c r="BB71" s="1" t="s">
        <v>136</v>
      </c>
      <c r="BC71" s="1" t="s">
        <v>87</v>
      </c>
      <c r="BD71" s="1">
        <v>2</v>
      </c>
    </row>
    <row r="72" spans="1:56" ht="14.25" customHeight="1">
      <c r="AM72" s="1">
        <v>2</v>
      </c>
      <c r="AN72" s="1" t="s">
        <v>15</v>
      </c>
      <c r="AO72" s="1">
        <v>2565</v>
      </c>
      <c r="AP72" s="1" t="e">
        <f>LOOKUP(S19,AW71:AW74,AM71:AM74)</f>
        <v>#N/A</v>
      </c>
      <c r="AQ72" s="8" t="b">
        <v>0</v>
      </c>
      <c r="AR72" s="8"/>
      <c r="AS72" s="5" t="s">
        <v>70</v>
      </c>
      <c r="AT72" s="6">
        <f>IF(AQ72=TRUE,P29,0)</f>
        <v>0</v>
      </c>
      <c r="AU72" s="1">
        <v>80</v>
      </c>
      <c r="AV72" s="1" t="s">
        <v>121</v>
      </c>
      <c r="AW72" s="1" t="s">
        <v>117</v>
      </c>
      <c r="AY72" s="1" t="s">
        <v>127</v>
      </c>
      <c r="AZ72" s="1" t="s">
        <v>129</v>
      </c>
      <c r="BA72" s="1" t="s">
        <v>135</v>
      </c>
      <c r="BB72" s="1" t="s">
        <v>137</v>
      </c>
      <c r="BC72" s="1" t="s">
        <v>90</v>
      </c>
      <c r="BD72" s="1">
        <v>3</v>
      </c>
    </row>
    <row r="73" spans="1:56" ht="14.25" customHeight="1">
      <c r="AM73" s="1">
        <v>3</v>
      </c>
      <c r="AN73" s="1" t="s">
        <v>16</v>
      </c>
      <c r="AO73" s="1">
        <v>2566</v>
      </c>
      <c r="AP73" s="1" t="e">
        <f>LOOKUP(AB19,AV71:AV74,AM71:AM74)</f>
        <v>#N/A</v>
      </c>
      <c r="AQ73" s="8" t="b">
        <v>0</v>
      </c>
      <c r="AR73" s="8"/>
      <c r="AS73" s="5" t="s">
        <v>71</v>
      </c>
      <c r="AT73" s="6">
        <f>IF(AQ73=TRUE,P30,0)</f>
        <v>0</v>
      </c>
      <c r="AV73" s="1" t="s">
        <v>122</v>
      </c>
      <c r="AW73" s="1" t="s">
        <v>118</v>
      </c>
      <c r="AZ73" s="1" t="s">
        <v>130</v>
      </c>
      <c r="BC73" s="1" t="s">
        <v>93</v>
      </c>
      <c r="BD73" s="1">
        <v>4</v>
      </c>
    </row>
    <row r="74" spans="1:56" ht="14.25" customHeight="1">
      <c r="AM74" s="1">
        <v>4</v>
      </c>
      <c r="AN74" s="1" t="s">
        <v>17</v>
      </c>
      <c r="AO74" s="1">
        <v>2567</v>
      </c>
      <c r="AP74" s="1">
        <f>IF(AG19="B/B",1,0)</f>
        <v>0</v>
      </c>
      <c r="AQ74" s="8" t="b">
        <v>0</v>
      </c>
      <c r="AR74" s="8"/>
      <c r="AS74" s="5" t="s">
        <v>72</v>
      </c>
      <c r="AT74" s="6">
        <f>IF(AQ74=TRUE,P31,0)</f>
        <v>0</v>
      </c>
      <c r="AV74" s="1" t="s">
        <v>123</v>
      </c>
      <c r="AW74" s="1" t="s">
        <v>119</v>
      </c>
      <c r="AZ74" s="1" t="s">
        <v>131</v>
      </c>
      <c r="BC74" s="1" t="s">
        <v>88</v>
      </c>
      <c r="BD74" s="1">
        <v>5</v>
      </c>
    </row>
    <row r="75" spans="1:56" ht="14.25" customHeight="1">
      <c r="AM75" s="1">
        <v>5</v>
      </c>
      <c r="AN75" s="1" t="s">
        <v>18</v>
      </c>
      <c r="AO75" s="1">
        <v>2568</v>
      </c>
      <c r="AP75" s="1">
        <f>IF(D21="1kg",1,2)</f>
        <v>2</v>
      </c>
      <c r="AQ75" s="8" t="b">
        <v>0</v>
      </c>
      <c r="AR75" s="8"/>
      <c r="AS75" s="5" t="s">
        <v>73</v>
      </c>
      <c r="AT75" s="6">
        <f>IF(AQ72=TRUE,0,IF(AQ75=TRUE,P32,0))</f>
        <v>0</v>
      </c>
      <c r="AV75" s="1" t="s">
        <v>222</v>
      </c>
      <c r="AW75" s="1" t="s">
        <v>241</v>
      </c>
      <c r="AZ75" s="1" t="s">
        <v>132</v>
      </c>
      <c r="BC75" s="1" t="s">
        <v>91</v>
      </c>
      <c r="BD75" s="1">
        <v>6</v>
      </c>
    </row>
    <row r="76" spans="1:56" ht="14.25" customHeight="1">
      <c r="AM76" s="1">
        <v>6</v>
      </c>
      <c r="AN76" s="1" t="s">
        <v>19</v>
      </c>
      <c r="AO76" s="1">
        <v>2569</v>
      </c>
      <c r="AP76" s="1" t="e">
        <f>LOOKUP(K21,AZ71:AZ75,AM71:AM75)</f>
        <v>#N/A</v>
      </c>
      <c r="AQ76" s="8" t="b">
        <v>0</v>
      </c>
      <c r="AR76" s="8"/>
      <c r="AS76" s="5" t="s">
        <v>74</v>
      </c>
      <c r="AT76" s="6">
        <f>IF(AQ78=TRUE,0,IF(AQ76=TRUE,P33,0))</f>
        <v>0</v>
      </c>
      <c r="AV76" s="1" t="s">
        <v>239</v>
      </c>
      <c r="AW76" s="1" t="s">
        <v>242</v>
      </c>
      <c r="BC76" s="1" t="s">
        <v>97</v>
      </c>
      <c r="BD76" s="1">
        <v>7</v>
      </c>
    </row>
    <row r="77" spans="1:56" ht="14.25" customHeight="1">
      <c r="AM77" s="1">
        <v>7</v>
      </c>
      <c r="AN77" s="1" t="s">
        <v>20</v>
      </c>
      <c r="AO77" s="1">
        <v>2570</v>
      </c>
      <c r="AP77" s="1">
        <f>IF(F23="รับด้วยตนเอง",1,2)</f>
        <v>2</v>
      </c>
      <c r="AQ77" s="8" t="b">
        <v>0</v>
      </c>
      <c r="AR77" s="8"/>
      <c r="AS77" s="5" t="s">
        <v>75</v>
      </c>
      <c r="AT77" s="6">
        <f>IF(AQ77=TRUE,P34,0)</f>
        <v>0</v>
      </c>
      <c r="AW77" s="4"/>
      <c r="BC77" s="1" t="s">
        <v>89</v>
      </c>
      <c r="BD77" s="1">
        <v>8</v>
      </c>
    </row>
    <row r="78" spans="1:56" ht="14.25" customHeight="1">
      <c r="AM78" s="1">
        <v>8</v>
      </c>
      <c r="AN78" s="1" t="s">
        <v>21</v>
      </c>
      <c r="AO78" s="1">
        <v>2571</v>
      </c>
      <c r="AP78" s="1">
        <f>IF(N23=BB71,1,2)</f>
        <v>2</v>
      </c>
      <c r="AQ78" s="8" t="b">
        <v>0</v>
      </c>
      <c r="AR78" s="8"/>
      <c r="AS78" s="5" t="s">
        <v>76</v>
      </c>
      <c r="AT78" s="6">
        <f>IF(AQ78=TRUE,P35,0)</f>
        <v>0</v>
      </c>
      <c r="AW78" s="4"/>
      <c r="BC78" s="1" t="s">
        <v>94</v>
      </c>
      <c r="BD78" s="1">
        <v>9</v>
      </c>
    </row>
    <row r="79" spans="1:56" ht="14.25" customHeight="1">
      <c r="AM79" s="1">
        <v>9</v>
      </c>
      <c r="AN79" s="1" t="s">
        <v>22</v>
      </c>
      <c r="AO79" s="1">
        <v>2572</v>
      </c>
      <c r="AP79" s="1">
        <f>IF(ISBLANK(S23),1,IF(S23=BB71,1,2))</f>
        <v>1</v>
      </c>
      <c r="AQ79" s="8" t="b">
        <v>0</v>
      </c>
      <c r="AR79" s="8"/>
      <c r="AS79" s="5" t="s">
        <v>77</v>
      </c>
      <c r="AT79" s="6">
        <f t="shared" ref="AT79:AT91" si="0">IF(AQ79=TRUE,P37,0)</f>
        <v>0</v>
      </c>
      <c r="AW79" s="4"/>
      <c r="BC79" s="1" t="s">
        <v>96</v>
      </c>
      <c r="BD79" s="1">
        <v>10</v>
      </c>
    </row>
    <row r="80" spans="1:56" ht="14.25" customHeight="1">
      <c r="AM80" s="1">
        <v>10</v>
      </c>
      <c r="AN80" s="1" t="s">
        <v>23</v>
      </c>
      <c r="AO80" s="1">
        <v>2573</v>
      </c>
      <c r="AQ80" s="8" t="b">
        <v>0</v>
      </c>
      <c r="AR80" s="8"/>
      <c r="AS80" s="5" t="s">
        <v>99</v>
      </c>
      <c r="AT80" s="6">
        <f t="shared" si="0"/>
        <v>0</v>
      </c>
      <c r="AW80" s="4"/>
      <c r="BC80" s="1" t="s">
        <v>92</v>
      </c>
      <c r="BD80" s="1">
        <v>11</v>
      </c>
    </row>
    <row r="81" spans="39:56" ht="14.25" customHeight="1">
      <c r="AM81" s="1">
        <v>11</v>
      </c>
      <c r="AN81" s="1" t="s">
        <v>24</v>
      </c>
      <c r="AO81" s="1">
        <v>2574</v>
      </c>
      <c r="AQ81" s="8" t="b">
        <v>0</v>
      </c>
      <c r="AR81" s="8"/>
      <c r="AS81" s="5" t="s">
        <v>78</v>
      </c>
      <c r="AT81" s="6">
        <f t="shared" si="0"/>
        <v>0</v>
      </c>
      <c r="AW81" s="4"/>
      <c r="BC81" s="1" t="s">
        <v>95</v>
      </c>
      <c r="BD81" s="1">
        <v>12</v>
      </c>
    </row>
    <row r="82" spans="39:56" ht="14.25" customHeight="1">
      <c r="AM82" s="1">
        <v>12</v>
      </c>
      <c r="AN82" s="1" t="s">
        <v>101</v>
      </c>
      <c r="AO82" s="1" t="s">
        <v>143</v>
      </c>
      <c r="AQ82" s="8" t="b">
        <v>0</v>
      </c>
      <c r="AR82" s="8"/>
      <c r="AS82" s="5" t="s">
        <v>79</v>
      </c>
      <c r="AT82" s="6">
        <f t="shared" si="0"/>
        <v>0</v>
      </c>
      <c r="AW82" s="4"/>
      <c r="BD82" s="1">
        <v>13</v>
      </c>
    </row>
    <row r="83" spans="39:56" ht="14.25" customHeight="1">
      <c r="AM83" s="1">
        <v>13</v>
      </c>
      <c r="AN83" s="1" t="s">
        <v>155</v>
      </c>
      <c r="AO83" s="1" t="s">
        <v>144</v>
      </c>
      <c r="AQ83" s="8" t="b">
        <v>0</v>
      </c>
      <c r="AR83" s="8"/>
      <c r="AS83" s="5" t="s">
        <v>80</v>
      </c>
      <c r="AT83" s="6">
        <f t="shared" si="0"/>
        <v>0</v>
      </c>
      <c r="AW83" s="4"/>
      <c r="BD83" s="1">
        <v>14</v>
      </c>
    </row>
    <row r="84" spans="39:56" ht="14.25" customHeight="1">
      <c r="AM84" s="1">
        <v>14</v>
      </c>
      <c r="AN84" s="1" t="s">
        <v>154</v>
      </c>
      <c r="AO84" s="1" t="s">
        <v>145</v>
      </c>
      <c r="AQ84" s="8" t="b">
        <v>0</v>
      </c>
      <c r="AR84" s="8"/>
      <c r="AS84" s="5" t="s">
        <v>81</v>
      </c>
      <c r="AT84" s="6">
        <f t="shared" si="0"/>
        <v>0</v>
      </c>
      <c r="AW84" s="4"/>
      <c r="BD84" s="1">
        <v>15</v>
      </c>
    </row>
    <row r="85" spans="39:56" ht="14.25" customHeight="1">
      <c r="AM85" s="1">
        <v>15</v>
      </c>
      <c r="AN85" s="1" t="s">
        <v>87</v>
      </c>
      <c r="AO85" s="1" t="s">
        <v>146</v>
      </c>
      <c r="AQ85" s="8" t="b">
        <v>0</v>
      </c>
      <c r="AR85" s="8"/>
      <c r="AS85" s="5" t="s">
        <v>157</v>
      </c>
      <c r="AT85" s="6">
        <f t="shared" si="0"/>
        <v>0</v>
      </c>
      <c r="AW85" s="4"/>
      <c r="BD85" s="1">
        <v>16</v>
      </c>
    </row>
    <row r="86" spans="39:56" ht="14.25" customHeight="1">
      <c r="AM86" s="1">
        <v>16</v>
      </c>
      <c r="AN86" s="1" t="s">
        <v>88</v>
      </c>
      <c r="AO86" s="1" t="s">
        <v>148</v>
      </c>
      <c r="AQ86" s="8" t="b">
        <v>0</v>
      </c>
      <c r="AR86" s="8"/>
      <c r="AS86" s="5" t="s">
        <v>158</v>
      </c>
      <c r="AT86" s="6">
        <f t="shared" si="0"/>
        <v>0</v>
      </c>
      <c r="AW86" s="4"/>
      <c r="BD86" s="1">
        <v>17</v>
      </c>
    </row>
    <row r="87" spans="39:56" ht="14.25" customHeight="1">
      <c r="AM87" s="1">
        <v>17</v>
      </c>
      <c r="AN87" s="1" t="s">
        <v>89</v>
      </c>
      <c r="AO87" s="1" t="s">
        <v>149</v>
      </c>
      <c r="AQ87" s="8" t="b">
        <v>0</v>
      </c>
      <c r="AR87" s="8"/>
      <c r="AS87" s="5" t="s">
        <v>176</v>
      </c>
      <c r="AT87" s="6">
        <f t="shared" si="0"/>
        <v>0</v>
      </c>
      <c r="AW87" s="4"/>
      <c r="BD87" s="1">
        <v>18</v>
      </c>
    </row>
    <row r="88" spans="39:56" ht="14.25" customHeight="1">
      <c r="AM88" s="1">
        <v>18</v>
      </c>
      <c r="AN88" s="1" t="s">
        <v>90</v>
      </c>
      <c r="AQ88" s="8" t="b">
        <v>0</v>
      </c>
      <c r="AR88" s="8"/>
      <c r="AS88" s="5" t="s">
        <v>177</v>
      </c>
      <c r="AT88" s="6">
        <f t="shared" si="0"/>
        <v>0</v>
      </c>
      <c r="AW88" s="4"/>
      <c r="BD88" s="1">
        <v>19</v>
      </c>
    </row>
    <row r="89" spans="39:56" ht="14.25" customHeight="1">
      <c r="AM89" s="1">
        <v>19</v>
      </c>
      <c r="AN89" s="1" t="s">
        <v>91</v>
      </c>
      <c r="AQ89" s="8" t="b">
        <v>0</v>
      </c>
      <c r="AR89" s="8"/>
      <c r="AS89" s="5" t="s">
        <v>159</v>
      </c>
      <c r="AT89" s="6">
        <f t="shared" si="0"/>
        <v>0</v>
      </c>
      <c r="AW89" s="4"/>
      <c r="BD89" s="1">
        <v>20</v>
      </c>
    </row>
    <row r="90" spans="39:56" ht="14.25" customHeight="1">
      <c r="AM90" s="1">
        <v>20</v>
      </c>
      <c r="AN90" s="1" t="s">
        <v>92</v>
      </c>
      <c r="AQ90" s="8" t="b">
        <v>0</v>
      </c>
      <c r="AR90" s="8"/>
      <c r="AS90" s="5" t="s">
        <v>160</v>
      </c>
      <c r="AT90" s="6">
        <f t="shared" si="0"/>
        <v>0</v>
      </c>
      <c r="AW90" s="4"/>
      <c r="BD90" s="1">
        <v>21</v>
      </c>
    </row>
    <row r="91" spans="39:56" ht="14.25" customHeight="1">
      <c r="AM91" s="1">
        <v>21</v>
      </c>
      <c r="AN91" s="1" t="s">
        <v>93</v>
      </c>
      <c r="AQ91" s="8" t="b">
        <v>0</v>
      </c>
      <c r="AR91" s="8"/>
      <c r="AS91" s="5" t="s">
        <v>100</v>
      </c>
      <c r="AT91" s="6">
        <f t="shared" si="0"/>
        <v>0</v>
      </c>
      <c r="AW91" s="4"/>
      <c r="BD91" s="1">
        <v>22</v>
      </c>
    </row>
    <row r="92" spans="39:56" ht="14.25" customHeight="1">
      <c r="AM92" s="1">
        <v>22</v>
      </c>
      <c r="AN92" s="1" t="s">
        <v>94</v>
      </c>
      <c r="AQ92" s="8" t="b">
        <v>0</v>
      </c>
      <c r="AR92" s="8"/>
      <c r="AS92" s="5" t="s">
        <v>161</v>
      </c>
      <c r="AT92" s="6">
        <f t="shared" ref="AT92:AT105" si="1">IF(AQ92=TRUE,AH28,0)</f>
        <v>0</v>
      </c>
      <c r="AW92" s="4"/>
      <c r="BD92" s="1">
        <v>23</v>
      </c>
    </row>
    <row r="93" spans="39:56" ht="14.25" customHeight="1">
      <c r="AM93" s="1">
        <v>23</v>
      </c>
      <c r="AN93" s="1" t="s">
        <v>95</v>
      </c>
      <c r="AQ93" s="8" t="b">
        <v>0</v>
      </c>
      <c r="AR93" s="8"/>
      <c r="AS93" s="5" t="s">
        <v>162</v>
      </c>
      <c r="AT93" s="6">
        <f t="shared" si="1"/>
        <v>0</v>
      </c>
      <c r="AW93" s="4"/>
      <c r="BD93" s="1">
        <v>24</v>
      </c>
    </row>
    <row r="94" spans="39:56" ht="14.25" customHeight="1">
      <c r="AM94" s="1">
        <v>24</v>
      </c>
      <c r="AN94" s="1" t="s">
        <v>96</v>
      </c>
      <c r="AQ94" s="8" t="b">
        <v>0</v>
      </c>
      <c r="AR94" s="8"/>
      <c r="AS94" s="5" t="s">
        <v>163</v>
      </c>
      <c r="AT94" s="6">
        <f t="shared" si="1"/>
        <v>0</v>
      </c>
      <c r="AW94" s="4"/>
      <c r="BD94" s="1">
        <v>25</v>
      </c>
    </row>
    <row r="95" spans="39:56" ht="14.25" customHeight="1">
      <c r="AM95" s="1">
        <v>25</v>
      </c>
      <c r="AN95" s="1" t="s">
        <v>97</v>
      </c>
      <c r="AQ95" s="8" t="b">
        <v>0</v>
      </c>
      <c r="AR95" s="8"/>
      <c r="AS95" s="5" t="s">
        <v>164</v>
      </c>
      <c r="AT95" s="6">
        <f t="shared" si="1"/>
        <v>0</v>
      </c>
      <c r="BD95" s="1">
        <v>26</v>
      </c>
    </row>
    <row r="96" spans="39:56" ht="14.25" customHeight="1">
      <c r="AM96" s="1">
        <v>26</v>
      </c>
      <c r="AQ96" s="8" t="b">
        <v>0</v>
      </c>
      <c r="AR96" s="8"/>
      <c r="AS96" s="5" t="s">
        <v>165</v>
      </c>
      <c r="AT96" s="6">
        <f t="shared" si="1"/>
        <v>0</v>
      </c>
      <c r="BD96" s="1">
        <v>27</v>
      </c>
    </row>
    <row r="97" spans="38:56" ht="14.25" customHeight="1">
      <c r="AM97" s="1">
        <v>27</v>
      </c>
      <c r="AQ97" s="8" t="b">
        <v>0</v>
      </c>
      <c r="AR97" s="8"/>
      <c r="AS97" s="5" t="s">
        <v>166</v>
      </c>
      <c r="AT97" s="6">
        <f t="shared" si="1"/>
        <v>0</v>
      </c>
      <c r="BD97" s="1">
        <v>28</v>
      </c>
    </row>
    <row r="98" spans="38:56" ht="14.25" customHeight="1">
      <c r="AM98" s="1">
        <v>28</v>
      </c>
      <c r="AQ98" s="8" t="b">
        <v>0</v>
      </c>
      <c r="AR98" s="8"/>
      <c r="AS98" s="5" t="s">
        <v>167</v>
      </c>
      <c r="AT98" s="6">
        <f t="shared" si="1"/>
        <v>0</v>
      </c>
      <c r="BD98" s="1">
        <v>29</v>
      </c>
    </row>
    <row r="99" spans="38:56" ht="14.25" customHeight="1">
      <c r="AL99" s="7"/>
      <c r="AM99" s="1">
        <v>29</v>
      </c>
      <c r="AQ99" s="8" t="b">
        <v>0</v>
      </c>
      <c r="AR99" s="8"/>
      <c r="AS99" s="5" t="s">
        <v>168</v>
      </c>
      <c r="AT99" s="6">
        <f t="shared" si="1"/>
        <v>0</v>
      </c>
      <c r="BD99" s="1">
        <v>30</v>
      </c>
    </row>
    <row r="100" spans="38:56" ht="14.25" customHeight="1">
      <c r="AM100" s="1">
        <v>30</v>
      </c>
      <c r="AQ100" s="8" t="b">
        <v>0</v>
      </c>
      <c r="AR100" s="8"/>
      <c r="AS100" s="5" t="s">
        <v>169</v>
      </c>
      <c r="AT100" s="6">
        <f t="shared" si="1"/>
        <v>0</v>
      </c>
      <c r="BD100" s="1">
        <v>31</v>
      </c>
    </row>
    <row r="101" spans="38:56" ht="14.25" customHeight="1">
      <c r="AM101" s="1">
        <v>31</v>
      </c>
      <c r="AQ101" s="8" t="b">
        <v>0</v>
      </c>
      <c r="AR101" s="8"/>
      <c r="AS101" s="5" t="s">
        <v>82</v>
      </c>
      <c r="AT101" s="6">
        <f t="shared" si="1"/>
        <v>0</v>
      </c>
      <c r="BD101" s="1">
        <v>32</v>
      </c>
    </row>
    <row r="102" spans="38:56" ht="14.25" customHeight="1">
      <c r="AL102" s="7"/>
      <c r="AQ102" s="8" t="b">
        <v>0</v>
      </c>
      <c r="AR102" s="8"/>
      <c r="AS102" s="5" t="s">
        <v>170</v>
      </c>
      <c r="AT102" s="6">
        <f t="shared" si="1"/>
        <v>0</v>
      </c>
      <c r="BD102" s="1">
        <v>33</v>
      </c>
    </row>
    <row r="103" spans="38:56" ht="14.25" customHeight="1">
      <c r="AQ103" s="8" t="b">
        <v>0</v>
      </c>
      <c r="AR103" s="8"/>
      <c r="AS103" s="5" t="s">
        <v>104</v>
      </c>
      <c r="AT103" s="6">
        <f t="shared" si="1"/>
        <v>0</v>
      </c>
      <c r="BD103" s="1">
        <v>34</v>
      </c>
    </row>
    <row r="104" spans="38:56" ht="14.25" customHeight="1">
      <c r="AQ104" s="8" t="b">
        <v>0</v>
      </c>
      <c r="AR104" s="8"/>
      <c r="AS104" s="5" t="s">
        <v>172</v>
      </c>
      <c r="AT104" s="6">
        <f t="shared" si="1"/>
        <v>0</v>
      </c>
      <c r="BD104" s="1">
        <v>35</v>
      </c>
    </row>
    <row r="105" spans="38:56" ht="14.25" customHeight="1">
      <c r="AQ105" s="8" t="b">
        <v>0</v>
      </c>
      <c r="AR105" s="8"/>
      <c r="AS105" s="5" t="s">
        <v>171</v>
      </c>
      <c r="AT105" s="6">
        <f t="shared" si="1"/>
        <v>0</v>
      </c>
      <c r="BD105" s="1">
        <v>36</v>
      </c>
    </row>
    <row r="106" spans="38:56" ht="14.25" customHeight="1">
      <c r="AQ106" s="8" t="b">
        <v>0</v>
      </c>
      <c r="AR106" s="4"/>
      <c r="AS106" s="5" t="s">
        <v>228</v>
      </c>
      <c r="AT106" s="6">
        <f>IF(AQ78=TRUE,0,IF(AQ106=TRUE,P36,0))</f>
        <v>0</v>
      </c>
    </row>
    <row r="107" spans="38:56" ht="14.25" customHeight="1">
      <c r="AQ107" s="8" t="b">
        <v>0</v>
      </c>
      <c r="AR107" s="4"/>
      <c r="AS107" s="77" t="s">
        <v>236</v>
      </c>
      <c r="AT107" s="6">
        <f>IF(AQ107=TRUE,AH42,0)</f>
        <v>0</v>
      </c>
    </row>
    <row r="108" spans="38:56" ht="14.25" customHeight="1">
      <c r="AQ108" s="8" t="b">
        <v>0</v>
      </c>
      <c r="AR108" s="4"/>
      <c r="AS108" s="5" t="s">
        <v>237</v>
      </c>
      <c r="AT108" s="6">
        <f>IF(AQ108=TRUE,AH43,0)</f>
        <v>0</v>
      </c>
    </row>
    <row r="109" spans="38:56" ht="14.25" customHeight="1">
      <c r="AQ109" s="8" t="b">
        <v>0</v>
      </c>
      <c r="AR109" s="4"/>
      <c r="AS109" s="5" t="s">
        <v>231</v>
      </c>
      <c r="AT109" s="6">
        <f>IF(AQ109=TRUE,AH44,0)</f>
        <v>0</v>
      </c>
    </row>
    <row r="110" spans="38:56" ht="14.25" customHeight="1">
      <c r="AQ110" s="4"/>
      <c r="AR110" s="4"/>
    </row>
    <row r="111" spans="38:56" ht="14.25" customHeight="1">
      <c r="AQ111" s="4"/>
      <c r="AR111" s="4"/>
    </row>
    <row r="112" spans="38:56" ht="14.25" customHeight="1">
      <c r="AQ112" s="4"/>
      <c r="AR112" s="4"/>
    </row>
    <row r="113" spans="36:44" ht="14.25" customHeight="1">
      <c r="AQ113" s="4"/>
      <c r="AR113" s="4"/>
    </row>
    <row r="114" spans="36:44" ht="14.25" customHeight="1">
      <c r="AJ114" s="2"/>
      <c r="AQ114" s="4"/>
      <c r="AR114" s="4"/>
    </row>
    <row r="115" spans="36:44" ht="14.25" customHeight="1">
      <c r="AJ115" s="2"/>
      <c r="AQ115" s="4"/>
      <c r="AR115" s="4"/>
    </row>
    <row r="116" spans="36:44" ht="14.25" customHeight="1">
      <c r="AJ116" s="2"/>
      <c r="AQ116" s="4"/>
      <c r="AR116" s="4"/>
    </row>
    <row r="117" spans="36:44" ht="14.25" customHeight="1">
      <c r="AJ117" s="2"/>
      <c r="AQ117" s="4"/>
      <c r="AR117" s="4"/>
    </row>
    <row r="118" spans="36:44" ht="14.25" customHeight="1">
      <c r="AQ118" s="4"/>
      <c r="AR118" s="4"/>
    </row>
    <row r="119" spans="36:44" ht="14.25" customHeight="1">
      <c r="AQ119" s="4"/>
      <c r="AR119" s="4"/>
    </row>
    <row r="120" spans="36:44" ht="14.25" customHeight="1">
      <c r="AQ120" s="4"/>
      <c r="AR120" s="4"/>
    </row>
    <row r="121" spans="36:44" ht="14.25" customHeight="1">
      <c r="AQ121" s="4"/>
      <c r="AR121" s="4"/>
    </row>
    <row r="122" spans="36:44" ht="14.25" customHeight="1">
      <c r="AK122" s="2"/>
      <c r="AQ122" s="4"/>
      <c r="AR122" s="4"/>
    </row>
    <row r="123" spans="36:44" ht="14.25" customHeight="1">
      <c r="AK123" s="2"/>
      <c r="AQ123" s="4"/>
      <c r="AR123" s="4"/>
    </row>
    <row r="124" spans="36:44" ht="14.25" customHeight="1">
      <c r="AK124" s="2"/>
      <c r="AQ124" s="4"/>
      <c r="AR124" s="4"/>
    </row>
    <row r="125" spans="36:44" ht="14.25" customHeight="1">
      <c r="AK125" s="2"/>
      <c r="AQ125" s="4"/>
      <c r="AR125" s="4"/>
    </row>
    <row r="126" spans="36:44" ht="14.25" customHeight="1">
      <c r="AQ126" s="4"/>
      <c r="AR126" s="4"/>
    </row>
    <row r="127" spans="36:44" ht="14.25" customHeight="1">
      <c r="AQ127" s="4"/>
      <c r="AR127" s="4"/>
    </row>
    <row r="128" spans="36:44" ht="14.25" customHeight="1">
      <c r="AQ128" s="4"/>
      <c r="AR128" s="4"/>
    </row>
    <row r="129" spans="43:44" ht="14.25" customHeight="1">
      <c r="AQ129" s="4"/>
      <c r="AR129" s="4"/>
    </row>
    <row r="130" spans="43:44" ht="14.25" customHeight="1">
      <c r="AQ130" s="4"/>
      <c r="AR130" s="4"/>
    </row>
    <row r="131" spans="43:44" ht="14.25" customHeight="1">
      <c r="AQ131" s="4"/>
      <c r="AR131" s="4"/>
    </row>
    <row r="132" spans="43:44" ht="14.25" customHeight="1">
      <c r="AQ132" s="4"/>
      <c r="AR132" s="4"/>
    </row>
    <row r="133" spans="43:44" ht="14.25" customHeight="1">
      <c r="AQ133" s="4"/>
      <c r="AR133" s="4"/>
    </row>
    <row r="134" spans="43:44" ht="14.25" customHeight="1">
      <c r="AQ134" s="4"/>
      <c r="AR134" s="4"/>
    </row>
    <row r="135" spans="43:44" ht="14.25" customHeight="1">
      <c r="AQ135" s="4"/>
      <c r="AR135" s="4"/>
    </row>
    <row r="136" spans="43:44" ht="14.25" customHeight="1">
      <c r="AQ136" s="4"/>
      <c r="AR136" s="4"/>
    </row>
    <row r="137" spans="43:44" ht="14.25" customHeight="1">
      <c r="AQ137" s="4"/>
      <c r="AR137" s="4"/>
    </row>
    <row r="138" spans="43:44" ht="14.25" customHeight="1">
      <c r="AQ138" s="4"/>
      <c r="AR138" s="4"/>
    </row>
    <row r="139" spans="43:44" ht="14.25" customHeight="1">
      <c r="AQ139" s="4"/>
      <c r="AR139" s="4"/>
    </row>
    <row r="140" spans="43:44" ht="14.25" customHeight="1">
      <c r="AQ140" s="4"/>
      <c r="AR140" s="4"/>
    </row>
    <row r="141" spans="43:44" ht="14.25" customHeight="1">
      <c r="AQ141" s="4"/>
      <c r="AR141" s="4"/>
    </row>
    <row r="142" spans="43:44" ht="14.25" customHeight="1">
      <c r="AQ142" s="4"/>
      <c r="AR142" s="4"/>
    </row>
    <row r="143" spans="43:44" ht="14.25" customHeight="1">
      <c r="AQ143" s="4"/>
      <c r="AR143" s="4"/>
    </row>
    <row r="144" spans="43:44" ht="14.25" customHeight="1">
      <c r="AQ144" s="4"/>
      <c r="AR144" s="4"/>
    </row>
    <row r="145" spans="43:44" ht="14.25" customHeight="1">
      <c r="AQ145" s="4"/>
      <c r="AR145" s="4"/>
    </row>
    <row r="146" spans="43:44" ht="14.25" customHeight="1">
      <c r="AQ146" s="4"/>
      <c r="AR146" s="4"/>
    </row>
    <row r="147" spans="43:44" ht="14.25" customHeight="1">
      <c r="AQ147" s="4"/>
      <c r="AR147" s="4"/>
    </row>
    <row r="148" spans="43:44" ht="14.25" customHeight="1">
      <c r="AQ148" s="4"/>
      <c r="AR148" s="4"/>
    </row>
    <row r="149" spans="43:44" ht="14.25" customHeight="1">
      <c r="AQ149" s="4"/>
      <c r="AR149" s="4"/>
    </row>
    <row r="150" spans="43:44" ht="14.25" customHeight="1">
      <c r="AQ150" s="4"/>
      <c r="AR150" s="4"/>
    </row>
    <row r="151" spans="43:44" ht="14.25" customHeight="1">
      <c r="AQ151" s="4"/>
      <c r="AR151" s="4"/>
    </row>
    <row r="152" spans="43:44" ht="14.25" customHeight="1">
      <c r="AQ152" s="4"/>
      <c r="AR152" s="4"/>
    </row>
    <row r="153" spans="43:44" ht="14.25" customHeight="1">
      <c r="AQ153" s="4"/>
      <c r="AR153" s="4"/>
    </row>
  </sheetData>
  <sortState xmlns:xlrd2="http://schemas.microsoft.com/office/spreadsheetml/2017/richdata2" ref="BC71:BC81">
    <sortCondition ref="BC71:BC81"/>
  </sortState>
  <mergeCells count="170">
    <mergeCell ref="U58:W58"/>
    <mergeCell ref="AA58:AC58"/>
    <mergeCell ref="P27:Q27"/>
    <mergeCell ref="P28:Q28"/>
    <mergeCell ref="P29:Q29"/>
    <mergeCell ref="P30:Q30"/>
    <mergeCell ref="P31:Q31"/>
    <mergeCell ref="P32:Q32"/>
    <mergeCell ref="P33:Q33"/>
    <mergeCell ref="P34:Q34"/>
    <mergeCell ref="P35:Q35"/>
    <mergeCell ref="P36:Q36"/>
    <mergeCell ref="P37:Q37"/>
    <mergeCell ref="P38:Q38"/>
    <mergeCell ref="P39:Q39"/>
    <mergeCell ref="P40:Q40"/>
    <mergeCell ref="P43:Q43"/>
    <mergeCell ref="P44:Q44"/>
    <mergeCell ref="P45:Q45"/>
    <mergeCell ref="AC29:AD29"/>
    <mergeCell ref="S27:AB27"/>
    <mergeCell ref="AC27:AG27"/>
    <mergeCell ref="AC44:AD44"/>
    <mergeCell ref="AH46:AI46"/>
    <mergeCell ref="AH47:AI47"/>
    <mergeCell ref="AH48:AI48"/>
    <mergeCell ref="AH49:AI49"/>
    <mergeCell ref="AC53:AF53"/>
    <mergeCell ref="AC52:AF52"/>
    <mergeCell ref="Y19:AA19"/>
    <mergeCell ref="AB19:AD19"/>
    <mergeCell ref="AC31:AD31"/>
    <mergeCell ref="AC33:AD33"/>
    <mergeCell ref="K25:AI25"/>
    <mergeCell ref="O21:P21"/>
    <mergeCell ref="T21:V21"/>
    <mergeCell ref="K33:L33"/>
    <mergeCell ref="K32:L32"/>
    <mergeCell ref="K27:O27"/>
    <mergeCell ref="AC42:AD42"/>
    <mergeCell ref="W44:Y44"/>
    <mergeCell ref="AC35:AD35"/>
    <mergeCell ref="AC40:AD40"/>
    <mergeCell ref="K42:L42"/>
    <mergeCell ref="K41:L41"/>
    <mergeCell ref="K40:L40"/>
    <mergeCell ref="AC39:AD39"/>
    <mergeCell ref="AH43:AI43"/>
    <mergeCell ref="AH44:AI44"/>
    <mergeCell ref="AH40:AI40"/>
    <mergeCell ref="AH41:AI41"/>
    <mergeCell ref="AH42:AI42"/>
    <mergeCell ref="AH27:AI27"/>
    <mergeCell ref="AH28:AI28"/>
    <mergeCell ref="AH29:AI29"/>
    <mergeCell ref="AH30:AI30"/>
    <mergeCell ref="AH31:AI31"/>
    <mergeCell ref="AH32:AI32"/>
    <mergeCell ref="AH33:AI33"/>
    <mergeCell ref="AH34:AI34"/>
    <mergeCell ref="AH35:AI35"/>
    <mergeCell ref="AH39:AI39"/>
    <mergeCell ref="AH38:AI38"/>
    <mergeCell ref="Q21:S21"/>
    <mergeCell ref="K36:L36"/>
    <mergeCell ref="K35:L35"/>
    <mergeCell ref="K34:L34"/>
    <mergeCell ref="A25:J25"/>
    <mergeCell ref="A27:J27"/>
    <mergeCell ref="Y15:AI15"/>
    <mergeCell ref="AG19:AI19"/>
    <mergeCell ref="A3:O3"/>
    <mergeCell ref="J5:K5"/>
    <mergeCell ref="N5:O5"/>
    <mergeCell ref="U5:V5"/>
    <mergeCell ref="Z23:AI23"/>
    <mergeCell ref="S23:W23"/>
    <mergeCell ref="AD4:AI4"/>
    <mergeCell ref="AA3:AB3"/>
    <mergeCell ref="D7:K7"/>
    <mergeCell ref="Y7:AI7"/>
    <mergeCell ref="S7:X7"/>
    <mergeCell ref="A7:C7"/>
    <mergeCell ref="U13:AI13"/>
    <mergeCell ref="N13:T13"/>
    <mergeCell ref="W5:X5"/>
    <mergeCell ref="P5:T5"/>
    <mergeCell ref="AG53:AI53"/>
    <mergeCell ref="AG52:AI52"/>
    <mergeCell ref="AG51:AI51"/>
    <mergeCell ref="X23:Y23"/>
    <mergeCell ref="H60:J60"/>
    <mergeCell ref="T60:V60"/>
    <mergeCell ref="P46:Q46"/>
    <mergeCell ref="P47:Q47"/>
    <mergeCell ref="AH36:AI36"/>
    <mergeCell ref="AH37:AI37"/>
    <mergeCell ref="W60:Z60"/>
    <mergeCell ref="AA60:AB60"/>
    <mergeCell ref="AC60:AE60"/>
    <mergeCell ref="AC55:AI55"/>
    <mergeCell ref="P48:Q48"/>
    <mergeCell ref="P49:Q49"/>
    <mergeCell ref="AG60:AI60"/>
    <mergeCell ref="H58:J58"/>
    <mergeCell ref="M58:O58"/>
    <mergeCell ref="R58:T58"/>
    <mergeCell ref="X58:Z58"/>
    <mergeCell ref="P41:Q41"/>
    <mergeCell ref="P42:Q42"/>
    <mergeCell ref="F23:K23"/>
    <mergeCell ref="AD58:AF58"/>
    <mergeCell ref="AH45:AI45"/>
    <mergeCell ref="P60:S60"/>
    <mergeCell ref="W15:X15"/>
    <mergeCell ref="K43:L43"/>
    <mergeCell ref="K45:L45"/>
    <mergeCell ref="K47:L47"/>
    <mergeCell ref="K49:L49"/>
    <mergeCell ref="A17:B17"/>
    <mergeCell ref="C17:V17"/>
    <mergeCell ref="K37:L37"/>
    <mergeCell ref="K31:L31"/>
    <mergeCell ref="G21:J21"/>
    <mergeCell ref="D21:F21"/>
    <mergeCell ref="D58:F58"/>
    <mergeCell ref="A21:C21"/>
    <mergeCell ref="A23:E23"/>
    <mergeCell ref="B15:V15"/>
    <mergeCell ref="K30:L30"/>
    <mergeCell ref="K29:L29"/>
    <mergeCell ref="K28:L28"/>
    <mergeCell ref="AC38:AD38"/>
    <mergeCell ref="AC37:AD37"/>
    <mergeCell ref="AC51:AF51"/>
    <mergeCell ref="K19:O19"/>
    <mergeCell ref="P19:R19"/>
    <mergeCell ref="L5:M5"/>
    <mergeCell ref="L7:N7"/>
    <mergeCell ref="E9:AI9"/>
    <mergeCell ref="A11:C11"/>
    <mergeCell ref="D11:J11"/>
    <mergeCell ref="K11:M11"/>
    <mergeCell ref="N11:V11"/>
    <mergeCell ref="W11:Y11"/>
    <mergeCell ref="Z11:AI11"/>
    <mergeCell ref="C60:F60"/>
    <mergeCell ref="K60:O60"/>
    <mergeCell ref="AC3:AE3"/>
    <mergeCell ref="AG3:AI3"/>
    <mergeCell ref="O66:Q66"/>
    <mergeCell ref="N65:Q65"/>
    <mergeCell ref="R65:S65"/>
    <mergeCell ref="T65:W65"/>
    <mergeCell ref="O7:R7"/>
    <mergeCell ref="A26:L26"/>
    <mergeCell ref="K39:L39"/>
    <mergeCell ref="K38:L38"/>
    <mergeCell ref="R66:V66"/>
    <mergeCell ref="O64:P64"/>
    <mergeCell ref="Q64:V64"/>
    <mergeCell ref="S19:X19"/>
    <mergeCell ref="A9:D9"/>
    <mergeCell ref="L23:R23"/>
    <mergeCell ref="W21:AI21"/>
    <mergeCell ref="K21:N21"/>
    <mergeCell ref="Y17:AI17"/>
    <mergeCell ref="G13:M13"/>
    <mergeCell ref="AE19:AF19"/>
    <mergeCell ref="A19:J19"/>
  </mergeCells>
  <dataValidations count="16">
    <dataValidation allowBlank="1" showInputMessage="1" sqref="H58:J58 Q21 H60:J60 X23:Y23" xr:uid="{7FCB3907-8503-433D-9A50-E56695F8BD14}"/>
    <dataValidation type="list" allowBlank="1" showInputMessage="1" sqref="W5:X5" xr:uid="{00000000-0002-0000-0000-000001000000}">
      <formula1>$AO$71:$AO$81</formula1>
    </dataValidation>
    <dataValidation type="list" allowBlank="1" showInputMessage="1" showErrorMessage="1" sqref="P5:T5" xr:uid="{00000000-0002-0000-0000-000003000000}">
      <formula1>$AN$71:$AN$82</formula1>
    </dataValidation>
    <dataValidation type="list" allowBlank="1" showInputMessage="1" showErrorMessage="1" errorTitle="เลือกจากรายการ" error="เลือกจากรายการ" sqref="K19:O19" xr:uid="{E6FB3F98-3572-4001-92EC-64A173E7691D}">
      <formula1>$AY$71:$AY$72</formula1>
    </dataValidation>
    <dataValidation type="list" errorStyle="information" showInputMessage="1" promptTitle="เลือก" sqref="L5:M5" xr:uid="{F97C72AE-7283-4D7A-B22A-FB105FD75AC1}">
      <formula1>$AM$71:$AM$101</formula1>
    </dataValidation>
    <dataValidation type="list" allowBlank="1" showInputMessage="1" sqref="C60" xr:uid="{63EBD20E-4797-4AB4-AD3B-3F68BA8603A0}">
      <formula1>$AO$86:$AO$87</formula1>
    </dataValidation>
    <dataValidation type="list" allowBlank="1" showInputMessage="1" sqref="M58 R58 AD58 X58 AA60" xr:uid="{5E080A8C-6C7E-4C09-8019-3C4BF77E6FC7}">
      <formula1>$AO$84:$AO$85</formula1>
    </dataValidation>
    <dataValidation type="list" allowBlank="1" showInputMessage="1" sqref="D58" xr:uid="{52FA3808-34AB-40E9-896C-D1A1201EEA9E}">
      <formula1>$AO$82:$AO$83</formula1>
    </dataValidation>
    <dataValidation type="list" allowBlank="1" showInputMessage="1" showErrorMessage="1" error="เลือกจากรายการ" sqref="S19:X19" xr:uid="{C397D25A-F52A-46AB-ACB7-CD7E3E68C7B2}">
      <formula1>$AW$71:$AW$76</formula1>
    </dataValidation>
    <dataValidation type="list" allowBlank="1" showInputMessage="1" showErrorMessage="1" error="เลือกจากรายการ" sqref="AB19:AD19" xr:uid="{97DC91B2-677F-4D3B-B6D7-F1860E7BF739}">
      <formula1>$AV$71:$AV$76</formula1>
    </dataValidation>
    <dataValidation type="list" allowBlank="1" showInputMessage="1" showErrorMessage="1" error="เลือกจากรายการ" sqref="AG19" xr:uid="{9C42B350-A83B-4B00-BAF9-580BA963598B}">
      <formula1>$AX$71</formula1>
    </dataValidation>
    <dataValidation type="list" allowBlank="1" showInputMessage="1" showErrorMessage="1" error="เลือกจากรายการ" sqref="D21:F21" xr:uid="{D98C9519-EFE9-4F29-AFA6-704556FB3E50}">
      <formula1>$AN$83:$AN$84</formula1>
    </dataValidation>
    <dataValidation type="list" allowBlank="1" showInputMessage="1" showErrorMessage="1" error="เลือกจากรายการ" sqref="K21:N21" xr:uid="{53ABDA2A-1B08-4A2C-84CA-92AE9E9A868E}">
      <formula1>$AZ$71:$AZ$75</formula1>
    </dataValidation>
    <dataValidation type="list" allowBlank="1" showInputMessage="1" showErrorMessage="1" error="เลือกจากรายการ" sqref="F23:K23" xr:uid="{7FFDEB2E-CAC0-46DD-A5F2-4242B7152A9A}">
      <formula1>$BA$71:$BA$72</formula1>
    </dataValidation>
    <dataValidation type="list" allowBlank="1" showInputMessage="1" showErrorMessage="1" error="เลือกจากรายการ" sqref="S23:W23" xr:uid="{C9E8E61D-20F9-4D7F-B3E3-FE85EAD67C34}">
      <formula1>$BB$71:$BB$72</formula1>
    </dataValidation>
    <dataValidation type="list" allowBlank="1" showInputMessage="1" showErrorMessage="1" sqref="W44:Y44" xr:uid="{877CB98D-FD75-45F9-824A-73F801E9C501}">
      <formula1>$AU$71:$AU$72</formula1>
    </dataValidation>
  </dataValidations>
  <pageMargins left="0.23622047244094491" right="0.23622047244094491" top="0.15748031496062992" bottom="0" header="0" footer="0"/>
  <pageSetup paperSize="9" orientation="portrait" blackAndWhite="1" r:id="rId1"/>
  <ignoredErrors>
    <ignoredError sqref="AH51:AI51" unlockedFormula="1"/>
    <ignoredError sqref="AG52:AI53" evalError="1" unlockedFormula="1"/>
  </ignoredErrors>
  <drawing r:id="rId2"/>
  <legacyDrawing r:id="rId3"/>
  <controls>
    <mc:AlternateContent xmlns:mc="http://schemas.openxmlformats.org/markup-compatibility/2006">
      <mc:Choice Requires="x14">
        <control shapeId="1214" r:id="rId4" name="CheckBox13">
          <controlPr locked="0" defaultSize="0" autoLine="0" linkedCell="AQ109" r:id="rId5">
            <anchor moveWithCells="1">
              <from>
                <xdr:col>18</xdr:col>
                <xdr:colOff>30480</xdr:colOff>
                <xdr:row>43</xdr:row>
                <xdr:rowOff>60960</xdr:rowOff>
              </from>
              <to>
                <xdr:col>18</xdr:col>
                <xdr:colOff>160020</xdr:colOff>
                <xdr:row>43</xdr:row>
                <xdr:rowOff>190500</xdr:rowOff>
              </to>
            </anchor>
          </controlPr>
        </control>
      </mc:Choice>
      <mc:Fallback>
        <control shapeId="1214" r:id="rId4" name="CheckBox13"/>
      </mc:Fallback>
    </mc:AlternateContent>
    <mc:AlternateContent xmlns:mc="http://schemas.openxmlformats.org/markup-compatibility/2006">
      <mc:Choice Requires="x14">
        <control shapeId="1213" r:id="rId6" name="CheckBox12">
          <controlPr locked="0" defaultSize="0" autoLine="0" linkedCell="AQ108" r:id="rId5">
            <anchor moveWithCells="1">
              <from>
                <xdr:col>18</xdr:col>
                <xdr:colOff>30480</xdr:colOff>
                <xdr:row>42</xdr:row>
                <xdr:rowOff>60960</xdr:rowOff>
              </from>
              <to>
                <xdr:col>18</xdr:col>
                <xdr:colOff>160020</xdr:colOff>
                <xdr:row>42</xdr:row>
                <xdr:rowOff>190500</xdr:rowOff>
              </to>
            </anchor>
          </controlPr>
        </control>
      </mc:Choice>
      <mc:Fallback>
        <control shapeId="1213" r:id="rId6" name="CheckBox12"/>
      </mc:Fallback>
    </mc:AlternateContent>
    <mc:AlternateContent xmlns:mc="http://schemas.openxmlformats.org/markup-compatibility/2006">
      <mc:Choice Requires="x14">
        <control shapeId="1211" r:id="rId7" name="CheckBox11">
          <controlPr locked="0" defaultSize="0" autoLine="0" linkedCell="AQ107" r:id="rId5">
            <anchor moveWithCells="1">
              <from>
                <xdr:col>18</xdr:col>
                <xdr:colOff>30480</xdr:colOff>
                <xdr:row>41</xdr:row>
                <xdr:rowOff>60960</xdr:rowOff>
              </from>
              <to>
                <xdr:col>18</xdr:col>
                <xdr:colOff>160020</xdr:colOff>
                <xdr:row>41</xdr:row>
                <xdr:rowOff>190500</xdr:rowOff>
              </to>
            </anchor>
          </controlPr>
        </control>
      </mc:Choice>
      <mc:Fallback>
        <control shapeId="1211" r:id="rId7" name="CheckBox11"/>
      </mc:Fallback>
    </mc:AlternateContent>
    <mc:AlternateContent xmlns:mc="http://schemas.openxmlformats.org/markup-compatibility/2006">
      <mc:Choice Requires="x14">
        <control shapeId="1209" r:id="rId8" name="CheckBox10">
          <controlPr locked="0" defaultSize="0" autoLine="0" linkedCell="AQ106" r:id="rId5">
            <anchor moveWithCells="1">
              <from>
                <xdr:col>0</xdr:col>
                <xdr:colOff>22860</xdr:colOff>
                <xdr:row>35</xdr:row>
                <xdr:rowOff>45720</xdr:rowOff>
              </from>
              <to>
                <xdr:col>0</xdr:col>
                <xdr:colOff>152400</xdr:colOff>
                <xdr:row>35</xdr:row>
                <xdr:rowOff>175260</xdr:rowOff>
              </to>
            </anchor>
          </controlPr>
        </control>
      </mc:Choice>
      <mc:Fallback>
        <control shapeId="1209" r:id="rId8" name="CheckBox10"/>
      </mc:Fallback>
    </mc:AlternateContent>
    <mc:AlternateContent xmlns:mc="http://schemas.openxmlformats.org/markup-compatibility/2006">
      <mc:Choice Requires="x14">
        <control shapeId="1206" r:id="rId9" name="CheckBox9">
          <controlPr locked="0" defaultSize="0" autoLine="0" linkedCell="AQ105" r:id="rId5">
            <anchor moveWithCells="1">
              <from>
                <xdr:col>18</xdr:col>
                <xdr:colOff>30480</xdr:colOff>
                <xdr:row>40</xdr:row>
                <xdr:rowOff>60960</xdr:rowOff>
              </from>
              <to>
                <xdr:col>18</xdr:col>
                <xdr:colOff>160020</xdr:colOff>
                <xdr:row>40</xdr:row>
                <xdr:rowOff>190500</xdr:rowOff>
              </to>
            </anchor>
          </controlPr>
        </control>
      </mc:Choice>
      <mc:Fallback>
        <control shapeId="1206" r:id="rId9" name="CheckBox9"/>
      </mc:Fallback>
    </mc:AlternateContent>
    <mc:AlternateContent xmlns:mc="http://schemas.openxmlformats.org/markup-compatibility/2006">
      <mc:Choice Requires="x14">
        <control shapeId="1205" r:id="rId10" name="CheckBox8">
          <controlPr locked="0" defaultSize="0" autoLine="0" linkedCell="AQ104" r:id="rId5">
            <anchor moveWithCells="1">
              <from>
                <xdr:col>18</xdr:col>
                <xdr:colOff>30480</xdr:colOff>
                <xdr:row>39</xdr:row>
                <xdr:rowOff>60960</xdr:rowOff>
              </from>
              <to>
                <xdr:col>18</xdr:col>
                <xdr:colOff>160020</xdr:colOff>
                <xdr:row>39</xdr:row>
                <xdr:rowOff>190500</xdr:rowOff>
              </to>
            </anchor>
          </controlPr>
        </control>
      </mc:Choice>
      <mc:Fallback>
        <control shapeId="1205" r:id="rId10" name="CheckBox8"/>
      </mc:Fallback>
    </mc:AlternateContent>
    <mc:AlternateContent xmlns:mc="http://schemas.openxmlformats.org/markup-compatibility/2006">
      <mc:Choice Requires="x14">
        <control shapeId="1204" r:id="rId11" name="CheckBox7">
          <controlPr locked="0" defaultSize="0" autoLine="0" linkedCell="AQ103" r:id="rId5">
            <anchor moveWithCells="1">
              <from>
                <xdr:col>18</xdr:col>
                <xdr:colOff>30480</xdr:colOff>
                <xdr:row>38</xdr:row>
                <xdr:rowOff>60960</xdr:rowOff>
              </from>
              <to>
                <xdr:col>18</xdr:col>
                <xdr:colOff>160020</xdr:colOff>
                <xdr:row>38</xdr:row>
                <xdr:rowOff>190500</xdr:rowOff>
              </to>
            </anchor>
          </controlPr>
        </control>
      </mc:Choice>
      <mc:Fallback>
        <control shapeId="1204" r:id="rId11" name="CheckBox7"/>
      </mc:Fallback>
    </mc:AlternateContent>
    <mc:AlternateContent xmlns:mc="http://schemas.openxmlformats.org/markup-compatibility/2006">
      <mc:Choice Requires="x14">
        <control shapeId="1203" r:id="rId12" name="CheckBox6">
          <controlPr locked="0" defaultSize="0" autoLine="0" linkedCell="AQ102" r:id="rId5">
            <anchor moveWithCells="1">
              <from>
                <xdr:col>18</xdr:col>
                <xdr:colOff>30480</xdr:colOff>
                <xdr:row>37</xdr:row>
                <xdr:rowOff>45720</xdr:rowOff>
              </from>
              <to>
                <xdr:col>18</xdr:col>
                <xdr:colOff>160020</xdr:colOff>
                <xdr:row>37</xdr:row>
                <xdr:rowOff>175260</xdr:rowOff>
              </to>
            </anchor>
          </controlPr>
        </control>
      </mc:Choice>
      <mc:Fallback>
        <control shapeId="1203" r:id="rId12" name="CheckBox6"/>
      </mc:Fallback>
    </mc:AlternateContent>
    <mc:AlternateContent xmlns:mc="http://schemas.openxmlformats.org/markup-compatibility/2006">
      <mc:Choice Requires="x14">
        <control shapeId="1202" r:id="rId13" name="CheckBox5">
          <controlPr locked="0" defaultSize="0" autoLine="0" linkedCell="AQ101" r:id="rId5">
            <anchor moveWithCells="1">
              <from>
                <xdr:col>18</xdr:col>
                <xdr:colOff>30480</xdr:colOff>
                <xdr:row>36</xdr:row>
                <xdr:rowOff>45720</xdr:rowOff>
              </from>
              <to>
                <xdr:col>18</xdr:col>
                <xdr:colOff>160020</xdr:colOff>
                <xdr:row>36</xdr:row>
                <xdr:rowOff>175260</xdr:rowOff>
              </to>
            </anchor>
          </controlPr>
        </control>
      </mc:Choice>
      <mc:Fallback>
        <control shapeId="1202" r:id="rId13" name="CheckBox5"/>
      </mc:Fallback>
    </mc:AlternateContent>
    <mc:AlternateContent xmlns:mc="http://schemas.openxmlformats.org/markup-compatibility/2006">
      <mc:Choice Requires="x14">
        <control shapeId="1200" r:id="rId14" name="CheckBox4">
          <controlPr locked="0" defaultSize="0" autoLine="0" linkedCell="AQ96" r:id="rId5">
            <anchor moveWithCells="1">
              <from>
                <xdr:col>18</xdr:col>
                <xdr:colOff>30480</xdr:colOff>
                <xdr:row>31</xdr:row>
                <xdr:rowOff>60960</xdr:rowOff>
              </from>
              <to>
                <xdr:col>18</xdr:col>
                <xdr:colOff>160020</xdr:colOff>
                <xdr:row>31</xdr:row>
                <xdr:rowOff>190500</xdr:rowOff>
              </to>
            </anchor>
          </controlPr>
        </control>
      </mc:Choice>
      <mc:Fallback>
        <control shapeId="1200" r:id="rId14" name="CheckBox4"/>
      </mc:Fallback>
    </mc:AlternateContent>
    <mc:AlternateContent xmlns:mc="http://schemas.openxmlformats.org/markup-compatibility/2006">
      <mc:Choice Requires="x14">
        <control shapeId="1199" r:id="rId15" name="CheckBox3">
          <controlPr locked="0" defaultSize="0" autoLine="0" linkedCell="AQ95" r:id="rId5">
            <anchor moveWithCells="1">
              <from>
                <xdr:col>18</xdr:col>
                <xdr:colOff>30480</xdr:colOff>
                <xdr:row>30</xdr:row>
                <xdr:rowOff>60960</xdr:rowOff>
              </from>
              <to>
                <xdr:col>18</xdr:col>
                <xdr:colOff>160020</xdr:colOff>
                <xdr:row>30</xdr:row>
                <xdr:rowOff>190500</xdr:rowOff>
              </to>
            </anchor>
          </controlPr>
        </control>
      </mc:Choice>
      <mc:Fallback>
        <control shapeId="1199" r:id="rId15" name="CheckBox3"/>
      </mc:Fallback>
    </mc:AlternateContent>
    <mc:AlternateContent xmlns:mc="http://schemas.openxmlformats.org/markup-compatibility/2006">
      <mc:Choice Requires="x14">
        <control shapeId="1198" r:id="rId16" name="CheckBox2">
          <controlPr locked="0" defaultSize="0" autoLine="0" linkedCell="AQ94" r:id="rId5">
            <anchor moveWithCells="1">
              <from>
                <xdr:col>18</xdr:col>
                <xdr:colOff>30480</xdr:colOff>
                <xdr:row>29</xdr:row>
                <xdr:rowOff>45720</xdr:rowOff>
              </from>
              <to>
                <xdr:col>18</xdr:col>
                <xdr:colOff>160020</xdr:colOff>
                <xdr:row>29</xdr:row>
                <xdr:rowOff>175260</xdr:rowOff>
              </to>
            </anchor>
          </controlPr>
        </control>
      </mc:Choice>
      <mc:Fallback>
        <control shapeId="1198" r:id="rId16" name="CheckBox2"/>
      </mc:Fallback>
    </mc:AlternateContent>
    <mc:AlternateContent xmlns:mc="http://schemas.openxmlformats.org/markup-compatibility/2006">
      <mc:Choice Requires="x14">
        <control shapeId="1197" r:id="rId17" name="CheckBox1">
          <controlPr locked="0" defaultSize="0" autoLine="0" linkedCell="AQ93" r:id="rId5">
            <anchor moveWithCells="1">
              <from>
                <xdr:col>18</xdr:col>
                <xdr:colOff>30480</xdr:colOff>
                <xdr:row>28</xdr:row>
                <xdr:rowOff>45720</xdr:rowOff>
              </from>
              <to>
                <xdr:col>18</xdr:col>
                <xdr:colOff>160020</xdr:colOff>
                <xdr:row>28</xdr:row>
                <xdr:rowOff>175260</xdr:rowOff>
              </to>
            </anchor>
          </controlPr>
        </control>
      </mc:Choice>
      <mc:Fallback>
        <control shapeId="1197" r:id="rId17" name="CheckBox1"/>
      </mc:Fallback>
    </mc:AlternateContent>
    <mc:AlternateContent xmlns:mc="http://schemas.openxmlformats.org/markup-compatibility/2006">
      <mc:Choice Requires="x14">
        <control shapeId="1191" r:id="rId18" name="CheckBox22">
          <controlPr locked="0" defaultSize="0" autoLine="0" linkedCell="AQ100" r:id="rId5">
            <anchor moveWithCells="1">
              <from>
                <xdr:col>18</xdr:col>
                <xdr:colOff>30480</xdr:colOff>
                <xdr:row>35</xdr:row>
                <xdr:rowOff>60960</xdr:rowOff>
              </from>
              <to>
                <xdr:col>18</xdr:col>
                <xdr:colOff>160020</xdr:colOff>
                <xdr:row>35</xdr:row>
                <xdr:rowOff>190500</xdr:rowOff>
              </to>
            </anchor>
          </controlPr>
        </control>
      </mc:Choice>
      <mc:Fallback>
        <control shapeId="1191" r:id="rId18" name="CheckBox22"/>
      </mc:Fallback>
    </mc:AlternateContent>
    <mc:AlternateContent xmlns:mc="http://schemas.openxmlformats.org/markup-compatibility/2006">
      <mc:Choice Requires="x14">
        <control shapeId="1189" r:id="rId19" name="CheckBox21">
          <controlPr locked="0" defaultSize="0" autoLine="0" linkedCell="AQ99" r:id="rId5">
            <anchor moveWithCells="1">
              <from>
                <xdr:col>18</xdr:col>
                <xdr:colOff>30480</xdr:colOff>
                <xdr:row>34</xdr:row>
                <xdr:rowOff>60960</xdr:rowOff>
              </from>
              <to>
                <xdr:col>18</xdr:col>
                <xdr:colOff>160020</xdr:colOff>
                <xdr:row>34</xdr:row>
                <xdr:rowOff>190500</xdr:rowOff>
              </to>
            </anchor>
          </controlPr>
        </control>
      </mc:Choice>
      <mc:Fallback>
        <control shapeId="1189" r:id="rId19" name="CheckBox21"/>
      </mc:Fallback>
    </mc:AlternateContent>
    <mc:AlternateContent xmlns:mc="http://schemas.openxmlformats.org/markup-compatibility/2006">
      <mc:Choice Requires="x14">
        <control shapeId="1185" r:id="rId20" name="CB25">
          <controlPr locked="0" defaultSize="0" autoLine="0" linkedCell="AQ98" r:id="rId5">
            <anchor moveWithCells="1">
              <from>
                <xdr:col>18</xdr:col>
                <xdr:colOff>30480</xdr:colOff>
                <xdr:row>33</xdr:row>
                <xdr:rowOff>45720</xdr:rowOff>
              </from>
              <to>
                <xdr:col>18</xdr:col>
                <xdr:colOff>160020</xdr:colOff>
                <xdr:row>33</xdr:row>
                <xdr:rowOff>175260</xdr:rowOff>
              </to>
            </anchor>
          </controlPr>
        </control>
      </mc:Choice>
      <mc:Fallback>
        <control shapeId="1185" r:id="rId20" name="CB25"/>
      </mc:Fallback>
    </mc:AlternateContent>
    <mc:AlternateContent xmlns:mc="http://schemas.openxmlformats.org/markup-compatibility/2006">
      <mc:Choice Requires="x14">
        <control shapeId="1184" r:id="rId21" name="CB24">
          <controlPr locked="0" defaultSize="0" autoLine="0" linkedCell="AQ97" r:id="rId5">
            <anchor moveWithCells="1">
              <from>
                <xdr:col>18</xdr:col>
                <xdr:colOff>30480</xdr:colOff>
                <xdr:row>32</xdr:row>
                <xdr:rowOff>45720</xdr:rowOff>
              </from>
              <to>
                <xdr:col>18</xdr:col>
                <xdr:colOff>160020</xdr:colOff>
                <xdr:row>32</xdr:row>
                <xdr:rowOff>175260</xdr:rowOff>
              </to>
            </anchor>
          </controlPr>
        </control>
      </mc:Choice>
      <mc:Fallback>
        <control shapeId="1184" r:id="rId21" name="CB24"/>
      </mc:Fallback>
    </mc:AlternateContent>
    <mc:AlternateContent xmlns:mc="http://schemas.openxmlformats.org/markup-compatibility/2006">
      <mc:Choice Requires="x14">
        <control shapeId="1183" r:id="rId22" name="CB23">
          <controlPr locked="0" defaultSize="0" autoLine="0" linkedCell="AQ92" r:id="rId5">
            <anchor moveWithCells="1">
              <from>
                <xdr:col>18</xdr:col>
                <xdr:colOff>30480</xdr:colOff>
                <xdr:row>27</xdr:row>
                <xdr:rowOff>45720</xdr:rowOff>
              </from>
              <to>
                <xdr:col>18</xdr:col>
                <xdr:colOff>160020</xdr:colOff>
                <xdr:row>27</xdr:row>
                <xdr:rowOff>175260</xdr:rowOff>
              </to>
            </anchor>
          </controlPr>
        </control>
      </mc:Choice>
      <mc:Fallback>
        <control shapeId="1183" r:id="rId22" name="CB23"/>
      </mc:Fallback>
    </mc:AlternateContent>
    <mc:AlternateContent xmlns:mc="http://schemas.openxmlformats.org/markup-compatibility/2006">
      <mc:Choice Requires="x14">
        <control shapeId="1182" r:id="rId23" name="CB22">
          <controlPr locked="0" defaultSize="0" autoLine="0" linkedCell="AQ91" r:id="rId5">
            <anchor moveWithCells="1">
              <from>
                <xdr:col>0</xdr:col>
                <xdr:colOff>22860</xdr:colOff>
                <xdr:row>48</xdr:row>
                <xdr:rowOff>60960</xdr:rowOff>
              </from>
              <to>
                <xdr:col>0</xdr:col>
                <xdr:colOff>152400</xdr:colOff>
                <xdr:row>48</xdr:row>
                <xdr:rowOff>190500</xdr:rowOff>
              </to>
            </anchor>
          </controlPr>
        </control>
      </mc:Choice>
      <mc:Fallback>
        <control shapeId="1182" r:id="rId23" name="CB22"/>
      </mc:Fallback>
    </mc:AlternateContent>
    <mc:AlternateContent xmlns:mc="http://schemas.openxmlformats.org/markup-compatibility/2006">
      <mc:Choice Requires="x14">
        <control shapeId="1181" r:id="rId24" name="CB21">
          <controlPr locked="0" defaultSize="0" autoLine="0" linkedCell="AQ90" r:id="rId5">
            <anchor moveWithCells="1">
              <from>
                <xdr:col>0</xdr:col>
                <xdr:colOff>22860</xdr:colOff>
                <xdr:row>47</xdr:row>
                <xdr:rowOff>60960</xdr:rowOff>
              </from>
              <to>
                <xdr:col>0</xdr:col>
                <xdr:colOff>152400</xdr:colOff>
                <xdr:row>47</xdr:row>
                <xdr:rowOff>190500</xdr:rowOff>
              </to>
            </anchor>
          </controlPr>
        </control>
      </mc:Choice>
      <mc:Fallback>
        <control shapeId="1181" r:id="rId24" name="CB21"/>
      </mc:Fallback>
    </mc:AlternateContent>
    <mc:AlternateContent xmlns:mc="http://schemas.openxmlformats.org/markup-compatibility/2006">
      <mc:Choice Requires="x14">
        <control shapeId="1180" r:id="rId25" name="CB20">
          <controlPr locked="0" defaultSize="0" autoLine="0" linkedCell="AQ89" r:id="rId5">
            <anchor moveWithCells="1">
              <from>
                <xdr:col>0</xdr:col>
                <xdr:colOff>22860</xdr:colOff>
                <xdr:row>46</xdr:row>
                <xdr:rowOff>45720</xdr:rowOff>
              </from>
              <to>
                <xdr:col>0</xdr:col>
                <xdr:colOff>152400</xdr:colOff>
                <xdr:row>46</xdr:row>
                <xdr:rowOff>175260</xdr:rowOff>
              </to>
            </anchor>
          </controlPr>
        </control>
      </mc:Choice>
      <mc:Fallback>
        <control shapeId="1180" r:id="rId25" name="CB20"/>
      </mc:Fallback>
    </mc:AlternateContent>
    <mc:AlternateContent xmlns:mc="http://schemas.openxmlformats.org/markup-compatibility/2006">
      <mc:Choice Requires="x14">
        <control shapeId="1179" r:id="rId26" name="CB19">
          <controlPr locked="0" defaultSize="0" autoLine="0" linkedCell="AQ88" r:id="rId5">
            <anchor moveWithCells="1">
              <from>
                <xdr:col>0</xdr:col>
                <xdr:colOff>22860</xdr:colOff>
                <xdr:row>45</xdr:row>
                <xdr:rowOff>60960</xdr:rowOff>
              </from>
              <to>
                <xdr:col>0</xdr:col>
                <xdr:colOff>152400</xdr:colOff>
                <xdr:row>45</xdr:row>
                <xdr:rowOff>190500</xdr:rowOff>
              </to>
            </anchor>
          </controlPr>
        </control>
      </mc:Choice>
      <mc:Fallback>
        <control shapeId="1179" r:id="rId26" name="CB19"/>
      </mc:Fallback>
    </mc:AlternateContent>
    <mc:AlternateContent xmlns:mc="http://schemas.openxmlformats.org/markup-compatibility/2006">
      <mc:Choice Requires="x14">
        <control shapeId="1178" r:id="rId27" name="CB18">
          <controlPr locked="0" defaultSize="0" autoLine="0" linkedCell="AQ87" r:id="rId5">
            <anchor moveWithCells="1">
              <from>
                <xdr:col>0</xdr:col>
                <xdr:colOff>22860</xdr:colOff>
                <xdr:row>44</xdr:row>
                <xdr:rowOff>45720</xdr:rowOff>
              </from>
              <to>
                <xdr:col>0</xdr:col>
                <xdr:colOff>152400</xdr:colOff>
                <xdr:row>44</xdr:row>
                <xdr:rowOff>175260</xdr:rowOff>
              </to>
            </anchor>
          </controlPr>
        </control>
      </mc:Choice>
      <mc:Fallback>
        <control shapeId="1178" r:id="rId27" name="CB18"/>
      </mc:Fallback>
    </mc:AlternateContent>
    <mc:AlternateContent xmlns:mc="http://schemas.openxmlformats.org/markup-compatibility/2006">
      <mc:Choice Requires="x14">
        <control shapeId="1177" r:id="rId28" name="CB17">
          <controlPr locked="0" defaultSize="0" autoLine="0" linkedCell="AQ86" r:id="rId5">
            <anchor moveWithCells="1">
              <from>
                <xdr:col>0</xdr:col>
                <xdr:colOff>22860</xdr:colOff>
                <xdr:row>43</xdr:row>
                <xdr:rowOff>38100</xdr:rowOff>
              </from>
              <to>
                <xdr:col>0</xdr:col>
                <xdr:colOff>152400</xdr:colOff>
                <xdr:row>43</xdr:row>
                <xdr:rowOff>167640</xdr:rowOff>
              </to>
            </anchor>
          </controlPr>
        </control>
      </mc:Choice>
      <mc:Fallback>
        <control shapeId="1177" r:id="rId28" name="CB17"/>
      </mc:Fallback>
    </mc:AlternateContent>
    <mc:AlternateContent xmlns:mc="http://schemas.openxmlformats.org/markup-compatibility/2006">
      <mc:Choice Requires="x14">
        <control shapeId="1176" r:id="rId29" name="CB16">
          <controlPr locked="0" defaultSize="0" autoLine="0" linkedCell="AQ85" r:id="rId5">
            <anchor moveWithCells="1">
              <from>
                <xdr:col>0</xdr:col>
                <xdr:colOff>22860</xdr:colOff>
                <xdr:row>42</xdr:row>
                <xdr:rowOff>45720</xdr:rowOff>
              </from>
              <to>
                <xdr:col>0</xdr:col>
                <xdr:colOff>152400</xdr:colOff>
                <xdr:row>42</xdr:row>
                <xdr:rowOff>175260</xdr:rowOff>
              </to>
            </anchor>
          </controlPr>
        </control>
      </mc:Choice>
      <mc:Fallback>
        <control shapeId="1176" r:id="rId29" name="CB16"/>
      </mc:Fallback>
    </mc:AlternateContent>
    <mc:AlternateContent xmlns:mc="http://schemas.openxmlformats.org/markup-compatibility/2006">
      <mc:Choice Requires="x14">
        <control shapeId="1175" r:id="rId30" name="CB15">
          <controlPr locked="0" defaultSize="0" autoLine="0" linkedCell="AQ84" r:id="rId5">
            <anchor moveWithCells="1">
              <from>
                <xdr:col>0</xdr:col>
                <xdr:colOff>22860</xdr:colOff>
                <xdr:row>41</xdr:row>
                <xdr:rowOff>45720</xdr:rowOff>
              </from>
              <to>
                <xdr:col>0</xdr:col>
                <xdr:colOff>152400</xdr:colOff>
                <xdr:row>41</xdr:row>
                <xdr:rowOff>175260</xdr:rowOff>
              </to>
            </anchor>
          </controlPr>
        </control>
      </mc:Choice>
      <mc:Fallback>
        <control shapeId="1175" r:id="rId30" name="CB15"/>
      </mc:Fallback>
    </mc:AlternateContent>
    <mc:AlternateContent xmlns:mc="http://schemas.openxmlformats.org/markup-compatibility/2006">
      <mc:Choice Requires="x14">
        <control shapeId="1174" r:id="rId31" name="CB14">
          <controlPr locked="0" defaultSize="0" autoLine="0" linkedCell="AQ83" r:id="rId5">
            <anchor moveWithCells="1">
              <from>
                <xdr:col>0</xdr:col>
                <xdr:colOff>22860</xdr:colOff>
                <xdr:row>40</xdr:row>
                <xdr:rowOff>38100</xdr:rowOff>
              </from>
              <to>
                <xdr:col>0</xdr:col>
                <xdr:colOff>152400</xdr:colOff>
                <xdr:row>40</xdr:row>
                <xdr:rowOff>167640</xdr:rowOff>
              </to>
            </anchor>
          </controlPr>
        </control>
      </mc:Choice>
      <mc:Fallback>
        <control shapeId="1174" r:id="rId31" name="CB14"/>
      </mc:Fallback>
    </mc:AlternateContent>
    <mc:AlternateContent xmlns:mc="http://schemas.openxmlformats.org/markup-compatibility/2006">
      <mc:Choice Requires="x14">
        <control shapeId="1173" r:id="rId32" name="CB13">
          <controlPr locked="0" defaultSize="0" autoLine="0" linkedCell="AQ82" r:id="rId5">
            <anchor moveWithCells="1">
              <from>
                <xdr:col>0</xdr:col>
                <xdr:colOff>22860</xdr:colOff>
                <xdr:row>39</xdr:row>
                <xdr:rowOff>45720</xdr:rowOff>
              </from>
              <to>
                <xdr:col>0</xdr:col>
                <xdr:colOff>152400</xdr:colOff>
                <xdr:row>39</xdr:row>
                <xdr:rowOff>175260</xdr:rowOff>
              </to>
            </anchor>
          </controlPr>
        </control>
      </mc:Choice>
      <mc:Fallback>
        <control shapeId="1173" r:id="rId32" name="CB13"/>
      </mc:Fallback>
    </mc:AlternateContent>
    <mc:AlternateContent xmlns:mc="http://schemas.openxmlformats.org/markup-compatibility/2006">
      <mc:Choice Requires="x14">
        <control shapeId="1172" r:id="rId33" name="CB12">
          <controlPr locked="0" defaultSize="0" autoLine="0" linkedCell="AQ81" r:id="rId5">
            <anchor moveWithCells="1">
              <from>
                <xdr:col>0</xdr:col>
                <xdr:colOff>22860</xdr:colOff>
                <xdr:row>38</xdr:row>
                <xdr:rowOff>45720</xdr:rowOff>
              </from>
              <to>
                <xdr:col>0</xdr:col>
                <xdr:colOff>152400</xdr:colOff>
                <xdr:row>38</xdr:row>
                <xdr:rowOff>175260</xdr:rowOff>
              </to>
            </anchor>
          </controlPr>
        </control>
      </mc:Choice>
      <mc:Fallback>
        <control shapeId="1172" r:id="rId33" name="CB12"/>
      </mc:Fallback>
    </mc:AlternateContent>
    <mc:AlternateContent xmlns:mc="http://schemas.openxmlformats.org/markup-compatibility/2006">
      <mc:Choice Requires="x14">
        <control shapeId="1171" r:id="rId34" name="CB11">
          <controlPr locked="0" defaultSize="0" autoLine="0" linkedCell="AQ80" r:id="rId5">
            <anchor moveWithCells="1">
              <from>
                <xdr:col>0</xdr:col>
                <xdr:colOff>22860</xdr:colOff>
                <xdr:row>37</xdr:row>
                <xdr:rowOff>38100</xdr:rowOff>
              </from>
              <to>
                <xdr:col>0</xdr:col>
                <xdr:colOff>152400</xdr:colOff>
                <xdr:row>37</xdr:row>
                <xdr:rowOff>167640</xdr:rowOff>
              </to>
            </anchor>
          </controlPr>
        </control>
      </mc:Choice>
      <mc:Fallback>
        <control shapeId="1171" r:id="rId34" name="CB11"/>
      </mc:Fallback>
    </mc:AlternateContent>
    <mc:AlternateContent xmlns:mc="http://schemas.openxmlformats.org/markup-compatibility/2006">
      <mc:Choice Requires="x14">
        <control shapeId="1170" r:id="rId35" name="CB10">
          <controlPr locked="0" defaultSize="0" autoLine="0" linkedCell="AQ79" r:id="rId5">
            <anchor moveWithCells="1">
              <from>
                <xdr:col>0</xdr:col>
                <xdr:colOff>22860</xdr:colOff>
                <xdr:row>36</xdr:row>
                <xdr:rowOff>45720</xdr:rowOff>
              </from>
              <to>
                <xdr:col>0</xdr:col>
                <xdr:colOff>152400</xdr:colOff>
                <xdr:row>36</xdr:row>
                <xdr:rowOff>175260</xdr:rowOff>
              </to>
            </anchor>
          </controlPr>
        </control>
      </mc:Choice>
      <mc:Fallback>
        <control shapeId="1170" r:id="rId35" name="CB10"/>
      </mc:Fallback>
    </mc:AlternateContent>
    <mc:AlternateContent xmlns:mc="http://schemas.openxmlformats.org/markup-compatibility/2006">
      <mc:Choice Requires="x14">
        <control shapeId="1168" r:id="rId36" name="CB8">
          <controlPr locked="0" defaultSize="0" autoLine="0" linkedCell="AQ78" r:id="rId5">
            <anchor moveWithCells="1">
              <from>
                <xdr:col>0</xdr:col>
                <xdr:colOff>22860</xdr:colOff>
                <xdr:row>34</xdr:row>
                <xdr:rowOff>38100</xdr:rowOff>
              </from>
              <to>
                <xdr:col>0</xdr:col>
                <xdr:colOff>152400</xdr:colOff>
                <xdr:row>34</xdr:row>
                <xdr:rowOff>167640</xdr:rowOff>
              </to>
            </anchor>
          </controlPr>
        </control>
      </mc:Choice>
      <mc:Fallback>
        <control shapeId="1168" r:id="rId36" name="CB8"/>
      </mc:Fallback>
    </mc:AlternateContent>
    <mc:AlternateContent xmlns:mc="http://schemas.openxmlformats.org/markup-compatibility/2006">
      <mc:Choice Requires="x14">
        <control shapeId="1167" r:id="rId37" name="CB7">
          <controlPr locked="0" defaultSize="0" autoLine="0" linkedCell="AQ77" r:id="rId5">
            <anchor moveWithCells="1">
              <from>
                <xdr:col>0</xdr:col>
                <xdr:colOff>22860</xdr:colOff>
                <xdr:row>33</xdr:row>
                <xdr:rowOff>45720</xdr:rowOff>
              </from>
              <to>
                <xdr:col>0</xdr:col>
                <xdr:colOff>152400</xdr:colOff>
                <xdr:row>33</xdr:row>
                <xdr:rowOff>175260</xdr:rowOff>
              </to>
            </anchor>
          </controlPr>
        </control>
      </mc:Choice>
      <mc:Fallback>
        <control shapeId="1167" r:id="rId37" name="CB7"/>
      </mc:Fallback>
    </mc:AlternateContent>
    <mc:AlternateContent xmlns:mc="http://schemas.openxmlformats.org/markup-compatibility/2006">
      <mc:Choice Requires="x14">
        <control shapeId="1166" r:id="rId38" name="CB6">
          <controlPr locked="0" defaultSize="0" autoLine="0" linkedCell="AQ76" r:id="rId5">
            <anchor moveWithCells="1">
              <from>
                <xdr:col>0</xdr:col>
                <xdr:colOff>22860</xdr:colOff>
                <xdr:row>32</xdr:row>
                <xdr:rowOff>45720</xdr:rowOff>
              </from>
              <to>
                <xdr:col>0</xdr:col>
                <xdr:colOff>152400</xdr:colOff>
                <xdr:row>32</xdr:row>
                <xdr:rowOff>175260</xdr:rowOff>
              </to>
            </anchor>
          </controlPr>
        </control>
      </mc:Choice>
      <mc:Fallback>
        <control shapeId="1166" r:id="rId38" name="CB6"/>
      </mc:Fallback>
    </mc:AlternateContent>
    <mc:AlternateContent xmlns:mc="http://schemas.openxmlformats.org/markup-compatibility/2006">
      <mc:Choice Requires="x14">
        <control shapeId="1165" r:id="rId39" name="CB5">
          <controlPr locked="0" defaultSize="0" autoLine="0" linkedCell="AQ75" r:id="rId5">
            <anchor moveWithCells="1">
              <from>
                <xdr:col>0</xdr:col>
                <xdr:colOff>22860</xdr:colOff>
                <xdr:row>31</xdr:row>
                <xdr:rowOff>38100</xdr:rowOff>
              </from>
              <to>
                <xdr:col>0</xdr:col>
                <xdr:colOff>152400</xdr:colOff>
                <xdr:row>31</xdr:row>
                <xdr:rowOff>167640</xdr:rowOff>
              </to>
            </anchor>
          </controlPr>
        </control>
      </mc:Choice>
      <mc:Fallback>
        <control shapeId="1165" r:id="rId39" name="CB5"/>
      </mc:Fallback>
    </mc:AlternateContent>
    <mc:AlternateContent xmlns:mc="http://schemas.openxmlformats.org/markup-compatibility/2006">
      <mc:Choice Requires="x14">
        <control shapeId="1164" r:id="rId40" name="CB4">
          <controlPr locked="0" defaultSize="0" autoLine="0" linkedCell="AQ74" r:id="rId5">
            <anchor moveWithCells="1">
              <from>
                <xdr:col>0</xdr:col>
                <xdr:colOff>22860</xdr:colOff>
                <xdr:row>30</xdr:row>
                <xdr:rowOff>45720</xdr:rowOff>
              </from>
              <to>
                <xdr:col>0</xdr:col>
                <xdr:colOff>152400</xdr:colOff>
                <xdr:row>30</xdr:row>
                <xdr:rowOff>175260</xdr:rowOff>
              </to>
            </anchor>
          </controlPr>
        </control>
      </mc:Choice>
      <mc:Fallback>
        <control shapeId="1164" r:id="rId40" name="CB4"/>
      </mc:Fallback>
    </mc:AlternateContent>
    <mc:AlternateContent xmlns:mc="http://schemas.openxmlformats.org/markup-compatibility/2006">
      <mc:Choice Requires="x14">
        <control shapeId="1159" r:id="rId41" name="ChkB3">
          <controlPr locked="0" defaultSize="0" autoLine="0" linkedCell="AQ73" r:id="rId5">
            <anchor moveWithCells="1">
              <from>
                <xdr:col>0</xdr:col>
                <xdr:colOff>22860</xdr:colOff>
                <xdr:row>29</xdr:row>
                <xdr:rowOff>45720</xdr:rowOff>
              </from>
              <to>
                <xdr:col>0</xdr:col>
                <xdr:colOff>152400</xdr:colOff>
                <xdr:row>29</xdr:row>
                <xdr:rowOff>175260</xdr:rowOff>
              </to>
            </anchor>
          </controlPr>
        </control>
      </mc:Choice>
      <mc:Fallback>
        <control shapeId="1159" r:id="rId41" name="ChkB3"/>
      </mc:Fallback>
    </mc:AlternateContent>
    <mc:AlternateContent xmlns:mc="http://schemas.openxmlformats.org/markup-compatibility/2006">
      <mc:Choice Requires="x14">
        <control shapeId="1157" r:id="rId42" name="ChkB2">
          <controlPr locked="0" defaultSize="0" autoLine="0" linkedCell="AQ72" r:id="rId5">
            <anchor moveWithCells="1">
              <from>
                <xdr:col>0</xdr:col>
                <xdr:colOff>22860</xdr:colOff>
                <xdr:row>28</xdr:row>
                <xdr:rowOff>38100</xdr:rowOff>
              </from>
              <to>
                <xdr:col>0</xdr:col>
                <xdr:colOff>152400</xdr:colOff>
                <xdr:row>28</xdr:row>
                <xdr:rowOff>167640</xdr:rowOff>
              </to>
            </anchor>
          </controlPr>
        </control>
      </mc:Choice>
      <mc:Fallback>
        <control shapeId="1157" r:id="rId42" name="ChkB2"/>
      </mc:Fallback>
    </mc:AlternateContent>
    <mc:AlternateContent xmlns:mc="http://schemas.openxmlformats.org/markup-compatibility/2006">
      <mc:Choice Requires="x14">
        <control shapeId="1152" r:id="rId43" name="ChkB1">
          <controlPr locked="0" defaultSize="0" autoLine="0" linkedCell="AQ71" r:id="rId5">
            <anchor moveWithCells="1">
              <from>
                <xdr:col>0</xdr:col>
                <xdr:colOff>22860</xdr:colOff>
                <xdr:row>27</xdr:row>
                <xdr:rowOff>45720</xdr:rowOff>
              </from>
              <to>
                <xdr:col>0</xdr:col>
                <xdr:colOff>152400</xdr:colOff>
                <xdr:row>27</xdr:row>
                <xdr:rowOff>175260</xdr:rowOff>
              </to>
            </anchor>
          </controlPr>
        </control>
      </mc:Choice>
      <mc:Fallback>
        <control shapeId="1152" r:id="rId43" name="ChkB1"/>
      </mc:Fallback>
    </mc:AlternateContent>
    <mc:AlternateContent xmlns:mc="http://schemas.openxmlformats.org/markup-compatibility/2006">
      <mc:Choice Requires="x14">
        <control shapeId="1116" r:id="rId44" name="OptionButton2">
          <controlPr defaultSize="0" autoLine="0" linkedCell="#REF!" r:id="rId45">
            <anchor moveWithCells="1" sizeWithCells="1">
              <from>
                <xdr:col>5</xdr:col>
                <xdr:colOff>99060</xdr:colOff>
                <xdr:row>0</xdr:row>
                <xdr:rowOff>0</xdr:rowOff>
              </from>
              <to>
                <xdr:col>10</xdr:col>
                <xdr:colOff>137160</xdr:colOff>
                <xdr:row>0</xdr:row>
                <xdr:rowOff>0</xdr:rowOff>
              </to>
            </anchor>
          </controlPr>
        </control>
      </mc:Choice>
      <mc:Fallback>
        <control shapeId="1116" r:id="rId44" name="OptionButton2"/>
      </mc:Fallback>
    </mc:AlternateContent>
    <mc:AlternateContent xmlns:mc="http://schemas.openxmlformats.org/markup-compatibility/2006">
      <mc:Choice Requires="x14">
        <control shapeId="1115" r:id="rId46" name="OptionButton1">
          <controlPr defaultSize="0" autoLine="0" linkedCell="#REF!" r:id="rId47">
            <anchor moveWithCells="1" sizeWithCells="1">
              <from>
                <xdr:col>0</xdr:col>
                <xdr:colOff>22860</xdr:colOff>
                <xdr:row>0</xdr:row>
                <xdr:rowOff>0</xdr:rowOff>
              </from>
              <to>
                <xdr:col>5</xdr:col>
                <xdr:colOff>60960</xdr:colOff>
                <xdr:row>0</xdr:row>
                <xdr:rowOff>0</xdr:rowOff>
              </to>
            </anchor>
          </controlPr>
        </control>
      </mc:Choice>
      <mc:Fallback>
        <control shapeId="1115" r:id="rId46" name="Option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กรอกข้อมูล</vt:lpstr>
      <vt:lpstr>data</vt:lpstr>
      <vt:lpstr>กรอกข้อมูล!Print_Area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boonyaritw</dc:creator>
  <cp:lastModifiedBy>Witthaya Songwicha</cp:lastModifiedBy>
  <cp:lastPrinted>2023-04-19T03:03:17Z</cp:lastPrinted>
  <dcterms:created xsi:type="dcterms:W3CDTF">2019-10-24T06:23:43Z</dcterms:created>
  <dcterms:modified xsi:type="dcterms:W3CDTF">2023-07-25T07:35:16Z</dcterms:modified>
</cp:coreProperties>
</file>